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DOCHODY" sheetId="1" r:id="rId1"/>
    <sheet name="WYDATKI" sheetId="2" r:id="rId2"/>
    <sheet name="ZAD. Z ZAKR. ADM. RZĄD" sheetId="3" r:id="rId3"/>
  </sheets>
  <definedNames/>
  <calcPr fullCalcOnLoad="1"/>
</workbook>
</file>

<file path=xl/sharedStrings.xml><?xml version="1.0" encoding="utf-8"?>
<sst xmlns="http://schemas.openxmlformats.org/spreadsheetml/2006/main" count="68" uniqueCount="55">
  <si>
    <t>Załącznik nr 1 do Zarządzenia Wójta Gminy Piecki  Nr 149/2012 z dnia 20.11.2012 r.</t>
  </si>
  <si>
    <t>D O C H O D Y</t>
  </si>
  <si>
    <t>Dział</t>
  </si>
  <si>
    <t>Rozdział</t>
  </si>
  <si>
    <t>§</t>
  </si>
  <si>
    <t>Zmniejszenie</t>
  </si>
  <si>
    <t>Zwiększenie</t>
  </si>
  <si>
    <t>Plan przed zmianą</t>
  </si>
  <si>
    <t>Plan po zmianie</t>
  </si>
  <si>
    <t>Razem</t>
  </si>
  <si>
    <t>Zmiany w planie dochodów wprowadzono na podstawie decyzji Wojewody Warmińsko - Mazurskiego z przeznaczeniem na:</t>
  </si>
  <si>
    <r>
      <t xml:space="preserve">- zmniejszenie dotacji celowej dot. zadań związanych z kosztami wydawania decyzji w sprawach świadczeniobiorców innych niż ubezpieczeni spełniających kryterium dochodowe zgodnie z art. 7 ust. 4 ustawy o świadczeniach opieki zdrowotnej finansowanych ze środków publicznych - </t>
    </r>
    <r>
      <rPr>
        <b/>
        <sz val="8"/>
        <rFont val="Arial"/>
        <family val="2"/>
      </rPr>
      <t>130 zł.</t>
    </r>
  </si>
  <si>
    <r>
      <t xml:space="preserve">- zmniejszenie dotacji celowej dot. opłacania składki na ubezpieczenie zdrowotne z budżetu państwa za osoby uprawnione - </t>
    </r>
    <r>
      <rPr>
        <b/>
        <sz val="8"/>
        <rFont val="Arial"/>
        <family val="2"/>
      </rPr>
      <t>421 zł</t>
    </r>
  </si>
  <si>
    <r>
      <t>- zmniejszenie dotacji celowej dot. wsparcia finansowego JST w realizacji zadań pomocy społecznej-</t>
    </r>
    <r>
      <rPr>
        <b/>
        <sz val="8"/>
        <rFont val="Arial"/>
        <family val="2"/>
      </rPr>
      <t xml:space="preserve"> 25 684 zł</t>
    </r>
  </si>
  <si>
    <r>
      <t xml:space="preserve">- zmniejszenie dotacji celowej dot. świadczeń z tytułu alimentacyjnego - </t>
    </r>
    <r>
      <rPr>
        <b/>
        <sz val="8"/>
        <rFont val="Arial"/>
        <family val="2"/>
      </rPr>
      <t>654 zł.</t>
    </r>
  </si>
  <si>
    <t>Ogółem budżet</t>
  </si>
  <si>
    <t>przed zmianą</t>
  </si>
  <si>
    <t>po zmianie</t>
  </si>
  <si>
    <t>- dochody</t>
  </si>
  <si>
    <t>- wydatki</t>
  </si>
  <si>
    <t>- deficyt budżetu</t>
  </si>
  <si>
    <t>B.D.</t>
  </si>
  <si>
    <t>Załącznik nr 2 do Zarządzenia Wójta Gminy Piecki  Nr 149/2012 z dnia 20.11.2012 r.</t>
  </si>
  <si>
    <t>W Y D A T K I</t>
  </si>
  <si>
    <t>4300z</t>
  </si>
  <si>
    <t>4130z</t>
  </si>
  <si>
    <t>3110z</t>
  </si>
  <si>
    <t>Załącznik nr 3 do Zarządzenia Wójta Gminy Piecki  nr 149/2012 z dnia 20.11.2012 r.</t>
  </si>
  <si>
    <t>Dochody i wydatki związane z realizacją zadań z zakresu administracji rządowej i innych zadań zleconych odrębnymi ustawami w 2012 r.</t>
  </si>
  <si>
    <t>w złotych</t>
  </si>
  <si>
    <t>Dochody -dotacje ogółem</t>
  </si>
  <si>
    <t>Wydatki ogółem (6+10)</t>
  </si>
  <si>
    <t>z tego:</t>
  </si>
  <si>
    <t>Wydatki bieżące</t>
  </si>
  <si>
    <t>w tym:</t>
  </si>
  <si>
    <t>Wydatki majątkowe</t>
  </si>
  <si>
    <t>wynagrodzenia</t>
  </si>
  <si>
    <t>pochodne od wynagrodzeń</t>
  </si>
  <si>
    <t>świadczenia społeczne</t>
  </si>
  <si>
    <t>010</t>
  </si>
  <si>
    <t>01095</t>
  </si>
  <si>
    <t>751</t>
  </si>
  <si>
    <t>75101</t>
  </si>
  <si>
    <t>851</t>
  </si>
  <si>
    <t>85195</t>
  </si>
  <si>
    <t>852</t>
  </si>
  <si>
    <t>85203</t>
  </si>
  <si>
    <t>85212</t>
  </si>
  <si>
    <t>85213</t>
  </si>
  <si>
    <t>85278</t>
  </si>
  <si>
    <t>85295</t>
  </si>
  <si>
    <t>Informacje uzupełniające</t>
  </si>
  <si>
    <t>Dochody budżetu państwa związane z realizacją zadań zleconych:</t>
  </si>
  <si>
    <t>Dz. 852, rozdz. 85212, § 2350</t>
  </si>
  <si>
    <t>Dz. 750, rozdz. 75011, § 2350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</si>
</sst>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@"/>
  </numFmts>
  <fonts count="18">
    <font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 Black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6"/>
      <name val="Arial"/>
      <family val="2"/>
    </font>
    <font>
      <b/>
      <sz val="12"/>
      <name val="Arial Black"/>
      <family val="2"/>
    </font>
    <font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1" fillId="0" borderId="0" xfId="0" applyFont="1" applyAlignment="1">
      <alignment horizontal="center" wrapText="1"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0" fillId="3" borderId="1" xfId="0" applyNumberFormat="1" applyFont="1" applyFill="1" applyBorder="1" applyAlignment="1">
      <alignment horizontal="center"/>
    </xf>
    <xf numFmtId="164" fontId="0" fillId="0" borderId="1" xfId="0" applyBorder="1" applyAlignment="1">
      <alignment/>
    </xf>
    <xf numFmtId="165" fontId="5" fillId="3" borderId="1" xfId="0" applyNumberFormat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4" fontId="3" fillId="3" borderId="0" xfId="0" applyFont="1" applyFill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0" fillId="0" borderId="0" xfId="0" applyFont="1" applyAlignment="1">
      <alignment wrapText="1"/>
    </xf>
    <xf numFmtId="164" fontId="6" fillId="0" borderId="0" xfId="0" applyFont="1" applyAlignment="1">
      <alignment wrapText="1"/>
    </xf>
    <xf numFmtId="164" fontId="0" fillId="0" borderId="0" xfId="0" applyAlignment="1">
      <alignment wrapText="1"/>
    </xf>
    <xf numFmtId="164" fontId="3" fillId="0" borderId="3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3" fillId="0" borderId="0" xfId="0" applyFont="1" applyAlignment="1">
      <alignment/>
    </xf>
    <xf numFmtId="164" fontId="1" fillId="0" borderId="0" xfId="0" applyFont="1" applyAlignment="1">
      <alignment/>
    </xf>
    <xf numFmtId="165" fontId="1" fillId="0" borderId="5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4" fontId="8" fillId="0" borderId="0" xfId="0" applyFont="1" applyAlignment="1">
      <alignment/>
    </xf>
    <xf numFmtId="164" fontId="1" fillId="0" borderId="0" xfId="0" applyFont="1" applyAlignment="1">
      <alignment horizontal="left" wrapText="1"/>
    </xf>
    <xf numFmtId="164" fontId="3" fillId="4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9" fillId="0" borderId="0" xfId="0" applyFont="1" applyAlignment="1">
      <alignment horizontal="center" wrapText="1"/>
    </xf>
    <xf numFmtId="164" fontId="10" fillId="0" borderId="0" xfId="0" applyFont="1" applyAlignment="1">
      <alignment horizontal="right"/>
    </xf>
    <xf numFmtId="164" fontId="11" fillId="5" borderId="1" xfId="0" applyFont="1" applyFill="1" applyBorder="1" applyAlignment="1">
      <alignment horizontal="center" vertical="center"/>
    </xf>
    <xf numFmtId="164" fontId="11" fillId="5" borderId="1" xfId="0" applyFont="1" applyFill="1" applyBorder="1" applyAlignment="1">
      <alignment horizontal="center" vertical="center" wrapText="1"/>
    </xf>
    <xf numFmtId="164" fontId="11" fillId="5" borderId="6" xfId="0" applyFont="1" applyFill="1" applyBorder="1" applyAlignment="1">
      <alignment horizontal="center" vertical="center"/>
    </xf>
    <xf numFmtId="164" fontId="12" fillId="0" borderId="1" xfId="0" applyFont="1" applyBorder="1" applyAlignment="1">
      <alignment horizontal="center"/>
    </xf>
    <xf numFmtId="166" fontId="11" fillId="6" borderId="1" xfId="0" applyNumberFormat="1" applyFont="1" applyFill="1" applyBorder="1" applyAlignment="1">
      <alignment horizontal="center"/>
    </xf>
    <xf numFmtId="164" fontId="13" fillId="6" borderId="1" xfId="0" applyFont="1" applyFill="1" applyBorder="1" applyAlignment="1">
      <alignment horizontal="center"/>
    </xf>
    <xf numFmtId="165" fontId="11" fillId="6" borderId="1" xfId="0" applyNumberFormat="1" applyFont="1" applyFill="1" applyBorder="1" applyAlignment="1">
      <alignment/>
    </xf>
    <xf numFmtId="166" fontId="11" fillId="0" borderId="1" xfId="0" applyNumberFormat="1" applyFont="1" applyBorder="1" applyAlignment="1">
      <alignment horizontal="center"/>
    </xf>
    <xf numFmtId="164" fontId="13" fillId="0" borderId="1" xfId="0" applyFont="1" applyBorder="1" applyAlignment="1">
      <alignment horizontal="center"/>
    </xf>
    <xf numFmtId="165" fontId="11" fillId="0" borderId="1" xfId="0" applyNumberFormat="1" applyFont="1" applyBorder="1" applyAlignment="1">
      <alignment/>
    </xf>
    <xf numFmtId="166" fontId="0" fillId="0" borderId="1" xfId="0" applyNumberFormat="1" applyBorder="1" applyAlignment="1">
      <alignment horizontal="center"/>
    </xf>
    <xf numFmtId="165" fontId="0" fillId="3" borderId="1" xfId="0" applyNumberFormat="1" applyFill="1" applyBorder="1" applyAlignment="1">
      <alignment/>
    </xf>
    <xf numFmtId="165" fontId="0" fillId="0" borderId="1" xfId="0" applyNumberFormat="1" applyBorder="1" applyAlignment="1">
      <alignment/>
    </xf>
    <xf numFmtId="164" fontId="11" fillId="6" borderId="1" xfId="0" applyFont="1" applyFill="1" applyBorder="1" applyAlignment="1">
      <alignment horizontal="center"/>
    </xf>
    <xf numFmtId="164" fontId="11" fillId="0" borderId="1" xfId="0" applyFont="1" applyBorder="1" applyAlignment="1">
      <alignment horizontal="center"/>
    </xf>
    <xf numFmtId="166" fontId="11" fillId="3" borderId="1" xfId="0" applyNumberFormat="1" applyFont="1" applyFill="1" applyBorder="1" applyAlignment="1">
      <alignment horizontal="center"/>
    </xf>
    <xf numFmtId="164" fontId="13" fillId="3" borderId="1" xfId="0" applyFont="1" applyFill="1" applyBorder="1" applyAlignment="1">
      <alignment horizontal="center"/>
    </xf>
    <xf numFmtId="165" fontId="11" fillId="3" borderId="1" xfId="0" applyNumberFormat="1" applyFont="1" applyFill="1" applyBorder="1" applyAlignment="1">
      <alignment/>
    </xf>
    <xf numFmtId="165" fontId="0" fillId="3" borderId="1" xfId="0" applyNumberFormat="1" applyFont="1" applyFill="1" applyBorder="1" applyAlignment="1">
      <alignment/>
    </xf>
    <xf numFmtId="166" fontId="3" fillId="0" borderId="7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 horizontal="center"/>
    </xf>
    <xf numFmtId="164" fontId="14" fillId="0" borderId="8" xfId="0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4" fontId="15" fillId="0" borderId="0" xfId="0" applyFont="1" applyAlignment="1">
      <alignment horizontal="center"/>
    </xf>
    <xf numFmtId="164" fontId="16" fillId="0" borderId="0" xfId="0" applyFont="1" applyAlignment="1">
      <alignment horizontal="center"/>
    </xf>
    <xf numFmtId="164" fontId="17" fillId="0" borderId="0" xfId="0" applyFont="1" applyAlignment="1">
      <alignment horizontal="center" wrapText="1"/>
    </xf>
    <xf numFmtId="164" fontId="0" fillId="0" borderId="0" xfId="0" applyFont="1" applyAlignment="1">
      <alignment horizontal="left"/>
    </xf>
    <xf numFmtId="165" fontId="11" fillId="0" borderId="0" xfId="0" applyNumberFormat="1" applyFont="1" applyAlignment="1">
      <alignment/>
    </xf>
    <xf numFmtId="164" fontId="0" fillId="0" borderId="0" xfId="0" applyAlignment="1">
      <alignment horizontal="center"/>
    </xf>
    <xf numFmtId="164" fontId="13" fillId="0" borderId="0" xfId="0" applyFont="1" applyAlignment="1">
      <alignment horizontal="center"/>
    </xf>
    <xf numFmtId="164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E6E6E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104" zoomScaleNormal="104" workbookViewId="0" topLeftCell="A1">
      <selection activeCell="C18" sqref="C18"/>
    </sheetView>
  </sheetViews>
  <sheetFormatPr defaultColWidth="12.57421875" defaultRowHeight="12.75"/>
  <cols>
    <col min="1" max="1" width="6.8515625" style="0" customWidth="1"/>
    <col min="2" max="2" width="11.57421875" style="0" customWidth="1"/>
    <col min="3" max="3" width="7.8515625" style="0" customWidth="1"/>
    <col min="4" max="4" width="13.8515625" style="0" customWidth="1"/>
    <col min="5" max="5" width="13.57421875" style="0" customWidth="1"/>
    <col min="6" max="6" width="16.57421875" style="0" customWidth="1"/>
    <col min="7" max="7" width="14.7109375" style="0" customWidth="1"/>
    <col min="8" max="16384" width="11.57421875" style="0" customWidth="1"/>
  </cols>
  <sheetData>
    <row r="1" spans="6:7" ht="12.75" customHeight="1">
      <c r="F1" s="1" t="s">
        <v>0</v>
      </c>
      <c r="G1" s="1"/>
    </row>
    <row r="2" ht="12.75">
      <c r="F2" s="1"/>
    </row>
    <row r="3" ht="12.75">
      <c r="D3" s="2" t="s">
        <v>1</v>
      </c>
    </row>
    <row r="5" spans="1:7" ht="44.2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</row>
    <row r="6" spans="1:7" ht="21" customHeight="1">
      <c r="A6" s="4">
        <v>851</v>
      </c>
      <c r="B6" s="4"/>
      <c r="C6" s="4"/>
      <c r="D6" s="5">
        <f>D7+D18</f>
        <v>130</v>
      </c>
      <c r="E6" s="5">
        <f>E7+E18</f>
        <v>0</v>
      </c>
      <c r="F6" s="5">
        <v>690</v>
      </c>
      <c r="G6" s="5">
        <f>F6-D6+E6</f>
        <v>560</v>
      </c>
    </row>
    <row r="7" spans="1:7" ht="21" customHeight="1">
      <c r="A7" s="6"/>
      <c r="B7" s="6">
        <v>85195</v>
      </c>
      <c r="C7" s="6"/>
      <c r="D7" s="7">
        <f>D8</f>
        <v>130</v>
      </c>
      <c r="E7" s="7">
        <f>E8</f>
        <v>0</v>
      </c>
      <c r="F7" s="7">
        <v>690</v>
      </c>
      <c r="G7" s="7">
        <f>F7-D7+E7</f>
        <v>560</v>
      </c>
    </row>
    <row r="8" spans="1:7" ht="21" customHeight="1">
      <c r="A8" s="6"/>
      <c r="B8" s="6"/>
      <c r="C8" s="6">
        <v>2010</v>
      </c>
      <c r="D8" s="8">
        <v>130</v>
      </c>
      <c r="E8" s="8"/>
      <c r="F8" s="8">
        <v>690</v>
      </c>
      <c r="G8" s="8">
        <f>F8-D8+E8</f>
        <v>560</v>
      </c>
    </row>
    <row r="9" spans="1:7" ht="21" customHeight="1">
      <c r="A9" s="4">
        <v>852</v>
      </c>
      <c r="B9" s="4"/>
      <c r="C9" s="4"/>
      <c r="D9" s="5">
        <f>D10+D12+D14</f>
        <v>26759</v>
      </c>
      <c r="E9" s="5">
        <f>E10+E12+E14</f>
        <v>0</v>
      </c>
      <c r="F9" s="5">
        <v>4791492</v>
      </c>
      <c r="G9" s="5">
        <f>F9-D9+E9</f>
        <v>4764733</v>
      </c>
    </row>
    <row r="10" spans="1:7" ht="21" customHeight="1">
      <c r="A10" s="6"/>
      <c r="B10" s="6">
        <v>85213</v>
      </c>
      <c r="C10" s="6"/>
      <c r="D10" s="7">
        <f>D11</f>
        <v>421</v>
      </c>
      <c r="E10" s="7"/>
      <c r="F10" s="7">
        <v>42651</v>
      </c>
      <c r="G10" s="7">
        <f>F10-D10+E10</f>
        <v>42230</v>
      </c>
    </row>
    <row r="11" spans="1:7" ht="21" customHeight="1">
      <c r="A11" s="6"/>
      <c r="B11" s="6"/>
      <c r="C11" s="6">
        <v>2010</v>
      </c>
      <c r="D11" s="8">
        <v>421</v>
      </c>
      <c r="E11" s="8"/>
      <c r="F11" s="8">
        <v>24991</v>
      </c>
      <c r="G11" s="8">
        <f>F11-D11+E11</f>
        <v>24570</v>
      </c>
    </row>
    <row r="12" spans="1:7" ht="21" customHeight="1">
      <c r="A12" s="6"/>
      <c r="B12" s="6">
        <v>85214</v>
      </c>
      <c r="C12" s="6"/>
      <c r="D12" s="7">
        <f>D13</f>
        <v>25684</v>
      </c>
      <c r="E12" s="7"/>
      <c r="F12" s="7">
        <v>308931</v>
      </c>
      <c r="G12" s="7">
        <f>F12-D12+E12</f>
        <v>283247</v>
      </c>
    </row>
    <row r="13" spans="1:7" ht="21" customHeight="1">
      <c r="A13" s="6"/>
      <c r="B13" s="6"/>
      <c r="C13" s="6">
        <v>2030</v>
      </c>
      <c r="D13" s="8">
        <v>25684</v>
      </c>
      <c r="E13" s="8"/>
      <c r="F13" s="8">
        <v>308931</v>
      </c>
      <c r="G13" s="8">
        <f>F13-D13+E13</f>
        <v>283247</v>
      </c>
    </row>
    <row r="14" spans="1:7" ht="21" customHeight="1">
      <c r="A14" s="6"/>
      <c r="B14" s="6">
        <v>85295</v>
      </c>
      <c r="C14" s="6"/>
      <c r="D14" s="7">
        <f>D15</f>
        <v>654</v>
      </c>
      <c r="E14" s="7"/>
      <c r="F14" s="7">
        <v>278054</v>
      </c>
      <c r="G14" s="7">
        <f>F14-D14+E14</f>
        <v>277400</v>
      </c>
    </row>
    <row r="15" spans="1:7" ht="21" customHeight="1">
      <c r="A15" s="9"/>
      <c r="B15" s="6"/>
      <c r="C15" s="6">
        <v>2010</v>
      </c>
      <c r="D15" s="8">
        <v>654</v>
      </c>
      <c r="E15" s="8"/>
      <c r="F15" s="8">
        <v>35054</v>
      </c>
      <c r="G15" s="8">
        <f>F15-D15+E15</f>
        <v>34400</v>
      </c>
    </row>
    <row r="16" spans="1:7" ht="21" customHeight="1">
      <c r="A16" s="6"/>
      <c r="B16" s="6"/>
      <c r="C16" s="6"/>
      <c r="D16" s="8"/>
      <c r="E16" s="8"/>
      <c r="F16" s="8"/>
      <c r="G16" s="10">
        <f>F16-D16+E16</f>
        <v>0</v>
      </c>
    </row>
    <row r="17" spans="1:7" ht="21" customHeight="1">
      <c r="A17" s="6"/>
      <c r="B17" s="6"/>
      <c r="C17" s="6"/>
      <c r="D17" s="8"/>
      <c r="E17" s="8"/>
      <c r="F17" s="8"/>
      <c r="G17" s="10">
        <f>F17-D17+E17</f>
        <v>0</v>
      </c>
    </row>
    <row r="18" spans="1:7" ht="21" customHeight="1">
      <c r="A18" s="6"/>
      <c r="B18" s="6"/>
      <c r="C18" s="6"/>
      <c r="D18" s="7"/>
      <c r="E18" s="7"/>
      <c r="F18" s="7"/>
      <c r="G18" s="10">
        <f>F18-D18+E18</f>
        <v>0</v>
      </c>
    </row>
    <row r="19" spans="1:7" ht="21" customHeight="1">
      <c r="A19" s="6"/>
      <c r="B19" s="6"/>
      <c r="C19" s="6"/>
      <c r="D19" s="8"/>
      <c r="E19" s="8"/>
      <c r="F19" s="8"/>
      <c r="G19" s="8"/>
    </row>
    <row r="20" spans="1:7" ht="21" customHeight="1">
      <c r="A20" s="6" t="s">
        <v>9</v>
      </c>
      <c r="B20" s="6">
        <f>B6+B9</f>
        <v>0</v>
      </c>
      <c r="C20" s="6">
        <f>C6+C9</f>
        <v>0</v>
      </c>
      <c r="D20" s="11">
        <f>D6+D9</f>
        <v>26889</v>
      </c>
      <c r="E20" s="11">
        <f>E6+E9</f>
        <v>0</v>
      </c>
      <c r="F20" s="12"/>
      <c r="G20" s="12"/>
    </row>
    <row r="21" spans="1:7" ht="21" customHeight="1">
      <c r="A21" s="13"/>
      <c r="B21" s="14"/>
      <c r="C21" s="14"/>
      <c r="D21" s="14"/>
      <c r="E21" s="14"/>
      <c r="F21" s="14"/>
      <c r="G21" s="14"/>
    </row>
    <row r="22" spans="1:7" ht="15" customHeight="1">
      <c r="A22" s="15" t="s">
        <v>10</v>
      </c>
      <c r="B22" s="15"/>
      <c r="C22" s="15"/>
      <c r="D22" s="15"/>
      <c r="E22" s="15"/>
      <c r="F22" s="15"/>
      <c r="G22" s="15"/>
    </row>
    <row r="23" spans="1:7" ht="15" customHeight="1">
      <c r="A23" s="15"/>
      <c r="B23" s="15"/>
      <c r="C23" s="15"/>
      <c r="D23" s="15"/>
      <c r="E23" s="15"/>
      <c r="F23" s="15"/>
      <c r="G23" s="15"/>
    </row>
    <row r="24" spans="1:7" ht="36" customHeight="1">
      <c r="A24" s="16" t="s">
        <v>11</v>
      </c>
      <c r="B24" s="16"/>
      <c r="C24" s="16"/>
      <c r="D24" s="16"/>
      <c r="E24" s="16"/>
      <c r="F24" s="16"/>
      <c r="G24" s="16"/>
    </row>
    <row r="25" spans="1:7" ht="24" customHeight="1">
      <c r="A25" s="16" t="s">
        <v>12</v>
      </c>
      <c r="B25" s="16"/>
      <c r="C25" s="16"/>
      <c r="D25" s="16"/>
      <c r="E25" s="16"/>
      <c r="F25" s="16"/>
      <c r="G25" s="16"/>
    </row>
    <row r="26" spans="1:7" ht="24" customHeight="1">
      <c r="A26" s="16" t="s">
        <v>13</v>
      </c>
      <c r="B26" s="16"/>
      <c r="C26" s="16"/>
      <c r="D26" s="16"/>
      <c r="E26" s="16"/>
      <c r="F26" s="16"/>
      <c r="G26" s="16"/>
    </row>
    <row r="27" spans="1:7" ht="19.5" customHeight="1">
      <c r="A27" s="16" t="s">
        <v>14</v>
      </c>
      <c r="B27" s="16"/>
      <c r="C27" s="16"/>
      <c r="D27" s="16"/>
      <c r="E27" s="16"/>
      <c r="F27" s="16"/>
      <c r="G27" s="16"/>
    </row>
    <row r="28" spans="1:7" ht="14.25" customHeight="1">
      <c r="A28" s="17"/>
      <c r="B28" s="17"/>
      <c r="C28" s="17"/>
      <c r="D28" s="17"/>
      <c r="E28" s="17"/>
      <c r="F28" s="17"/>
      <c r="G28" s="17"/>
    </row>
    <row r="30" spans="1:7" ht="18" customHeight="1">
      <c r="A30" s="18" t="s">
        <v>15</v>
      </c>
      <c r="B30" s="19"/>
      <c r="C30" s="19"/>
      <c r="D30" s="19"/>
      <c r="E30" s="19"/>
      <c r="F30" s="20" t="s">
        <v>16</v>
      </c>
      <c r="G30" s="21" t="s">
        <v>17</v>
      </c>
    </row>
    <row r="31" spans="1:7" ht="36.75" customHeight="1">
      <c r="A31" s="22" t="s">
        <v>18</v>
      </c>
      <c r="B31" s="23"/>
      <c r="C31" s="23"/>
      <c r="D31" s="23"/>
      <c r="E31" s="23"/>
      <c r="F31" s="24">
        <v>26535607</v>
      </c>
      <c r="G31" s="25">
        <f>F31-D20+E20</f>
        <v>26508718</v>
      </c>
    </row>
    <row r="32" spans="1:7" ht="18" customHeight="1">
      <c r="A32" s="22" t="s">
        <v>19</v>
      </c>
      <c r="B32" s="23"/>
      <c r="C32" s="23"/>
      <c r="D32" s="23"/>
      <c r="E32" s="23"/>
      <c r="F32" s="24">
        <v>27068007</v>
      </c>
      <c r="G32" s="25">
        <f>F32-D20+E20</f>
        <v>27041118</v>
      </c>
    </row>
    <row r="33" spans="1:7" ht="18" customHeight="1">
      <c r="A33" s="22" t="s">
        <v>20</v>
      </c>
      <c r="B33" s="23"/>
      <c r="C33" s="23"/>
      <c r="D33" s="23"/>
      <c r="E33" s="23"/>
      <c r="F33" s="24">
        <f>F32-F31</f>
        <v>532400</v>
      </c>
      <c r="G33" s="25">
        <f>G32-G31</f>
        <v>532400</v>
      </c>
    </row>
    <row r="36" ht="12.75">
      <c r="A36" s="26" t="s">
        <v>21</v>
      </c>
    </row>
  </sheetData>
  <sheetProtection selectLockedCells="1" selectUnlockedCells="1"/>
  <mergeCells count="8">
    <mergeCell ref="F1:G1"/>
    <mergeCell ref="A20:C20"/>
    <mergeCell ref="A22:G23"/>
    <mergeCell ref="A24:G24"/>
    <mergeCell ref="A25:G25"/>
    <mergeCell ref="A26:G26"/>
    <mergeCell ref="A27:G27"/>
    <mergeCell ref="A28:G28"/>
  </mergeCells>
  <printOptions/>
  <pageMargins left="0.7083333333333334" right="0.7083333333333334" top="0.5902777777777778" bottom="0.393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="104" zoomScaleNormal="104" workbookViewId="0" topLeftCell="A1">
      <selection activeCell="F14" sqref="F14"/>
    </sheetView>
  </sheetViews>
  <sheetFormatPr defaultColWidth="12.57421875" defaultRowHeight="12.75"/>
  <cols>
    <col min="1" max="1" width="7.140625" style="0" customWidth="1"/>
    <col min="2" max="3" width="9.57421875" style="0" customWidth="1"/>
    <col min="4" max="4" width="14.421875" style="0" customWidth="1"/>
    <col min="5" max="5" width="13.57421875" style="0" customWidth="1"/>
    <col min="6" max="6" width="13.8515625" style="0" customWidth="1"/>
    <col min="7" max="7" width="16.7109375" style="0" customWidth="1"/>
    <col min="8" max="16384" width="11.57421875" style="0" customWidth="1"/>
  </cols>
  <sheetData>
    <row r="1" spans="6:7" ht="12.75" customHeight="1">
      <c r="F1" s="27" t="s">
        <v>22</v>
      </c>
      <c r="G1" s="27"/>
    </row>
    <row r="2" ht="12.75">
      <c r="F2" s="1"/>
    </row>
    <row r="3" ht="12.75">
      <c r="D3" s="2" t="s">
        <v>23</v>
      </c>
    </row>
    <row r="5" spans="1:7" ht="44.2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</row>
    <row r="6" spans="1:7" ht="21" customHeight="1">
      <c r="A6" s="28">
        <v>851</v>
      </c>
      <c r="B6" s="28"/>
      <c r="C6" s="28"/>
      <c r="D6" s="29">
        <f>D7+D18</f>
        <v>130</v>
      </c>
      <c r="E6" s="29">
        <f>E7+E18</f>
        <v>0</v>
      </c>
      <c r="F6" s="29">
        <v>160690</v>
      </c>
      <c r="G6" s="29">
        <f>F6-D6+E6</f>
        <v>160560</v>
      </c>
    </row>
    <row r="7" spans="1:7" ht="21" customHeight="1">
      <c r="A7" s="6"/>
      <c r="B7" s="6">
        <v>85195</v>
      </c>
      <c r="C7" s="6"/>
      <c r="D7" s="7">
        <f>D8</f>
        <v>130</v>
      </c>
      <c r="E7" s="7">
        <f>E8</f>
        <v>0</v>
      </c>
      <c r="F7" s="7">
        <v>690</v>
      </c>
      <c r="G7" s="7">
        <f>F7-D7+E7</f>
        <v>560</v>
      </c>
    </row>
    <row r="8" spans="1:7" ht="21" customHeight="1">
      <c r="A8" s="6"/>
      <c r="B8" s="6"/>
      <c r="C8" s="6" t="s">
        <v>24</v>
      </c>
      <c r="D8" s="8">
        <v>130</v>
      </c>
      <c r="E8" s="8"/>
      <c r="F8" s="8">
        <v>690</v>
      </c>
      <c r="G8" s="8">
        <f>F8-D8+E8</f>
        <v>560</v>
      </c>
    </row>
    <row r="9" spans="1:7" ht="21" customHeight="1">
      <c r="A9" s="28">
        <v>852</v>
      </c>
      <c r="B9" s="28"/>
      <c r="C9" s="28"/>
      <c r="D9" s="29">
        <f>D10+D12+D14</f>
        <v>26759</v>
      </c>
      <c r="E9" s="29">
        <f>E10+E12+E14</f>
        <v>0</v>
      </c>
      <c r="F9" s="29">
        <v>6001945</v>
      </c>
      <c r="G9" s="29">
        <f>F9-D9+E9</f>
        <v>5975186</v>
      </c>
    </row>
    <row r="10" spans="1:7" ht="21" customHeight="1">
      <c r="A10" s="6"/>
      <c r="B10" s="6">
        <v>85213</v>
      </c>
      <c r="C10" s="6"/>
      <c r="D10" s="7">
        <f>D11</f>
        <v>421</v>
      </c>
      <c r="E10" s="7"/>
      <c r="F10" s="7">
        <v>46451</v>
      </c>
      <c r="G10" s="7">
        <f>F10-D10+E10</f>
        <v>46030</v>
      </c>
    </row>
    <row r="11" spans="1:7" ht="21" customHeight="1">
      <c r="A11" s="6"/>
      <c r="B11" s="6"/>
      <c r="C11" s="6" t="s">
        <v>25</v>
      </c>
      <c r="D11" s="8">
        <v>421</v>
      </c>
      <c r="E11" s="8"/>
      <c r="F11" s="8">
        <v>46451</v>
      </c>
      <c r="G11" s="8">
        <f>F11-D11+E11</f>
        <v>46030</v>
      </c>
    </row>
    <row r="12" spans="1:7" ht="21" customHeight="1">
      <c r="A12" s="6"/>
      <c r="B12" s="6">
        <v>85214</v>
      </c>
      <c r="C12" s="6"/>
      <c r="D12" s="7">
        <f>D13</f>
        <v>25684</v>
      </c>
      <c r="E12" s="7"/>
      <c r="F12" s="7">
        <v>398931</v>
      </c>
      <c r="G12" s="7">
        <f>F12-D12+E12</f>
        <v>373247</v>
      </c>
    </row>
    <row r="13" spans="1:7" ht="21" customHeight="1">
      <c r="A13" s="6"/>
      <c r="B13" s="6"/>
      <c r="C13" s="6">
        <v>3110</v>
      </c>
      <c r="D13" s="8">
        <v>25684</v>
      </c>
      <c r="E13" s="8"/>
      <c r="F13" s="8">
        <v>398931</v>
      </c>
      <c r="G13" s="8">
        <f>F13-D13+E13</f>
        <v>373247</v>
      </c>
    </row>
    <row r="14" spans="1:7" ht="21" customHeight="1">
      <c r="A14" s="6"/>
      <c r="B14" s="6">
        <v>85295</v>
      </c>
      <c r="C14" s="6"/>
      <c r="D14" s="7">
        <f>D15</f>
        <v>654</v>
      </c>
      <c r="E14" s="7"/>
      <c r="F14" s="7">
        <v>388494</v>
      </c>
      <c r="G14" s="7">
        <f>F14-D14+E14</f>
        <v>387840</v>
      </c>
    </row>
    <row r="15" spans="1:7" ht="21" customHeight="1">
      <c r="A15" s="9"/>
      <c r="B15" s="6"/>
      <c r="C15" s="6" t="s">
        <v>26</v>
      </c>
      <c r="D15" s="8">
        <v>654</v>
      </c>
      <c r="E15" s="8"/>
      <c r="F15" s="8">
        <v>387874</v>
      </c>
      <c r="G15" s="8">
        <f>F15-D15+E15</f>
        <v>387220</v>
      </c>
    </row>
    <row r="16" spans="1:7" ht="21" customHeight="1">
      <c r="A16" s="6"/>
      <c r="B16" s="6"/>
      <c r="C16" s="6"/>
      <c r="D16" s="8"/>
      <c r="E16" s="8"/>
      <c r="F16" s="8"/>
      <c r="G16" s="10">
        <f>F16-D16+E16</f>
        <v>0</v>
      </c>
    </row>
    <row r="17" spans="1:7" ht="21" customHeight="1">
      <c r="A17" s="6"/>
      <c r="B17" s="6"/>
      <c r="C17" s="6"/>
      <c r="D17" s="8"/>
      <c r="E17" s="8"/>
      <c r="F17" s="8"/>
      <c r="G17" s="10">
        <f>F17-D17+E17</f>
        <v>0</v>
      </c>
    </row>
    <row r="18" spans="1:7" ht="21" customHeight="1">
      <c r="A18" s="6"/>
      <c r="B18" s="6"/>
      <c r="C18" s="6"/>
      <c r="D18" s="7"/>
      <c r="E18" s="7"/>
      <c r="F18" s="7"/>
      <c r="G18" s="10">
        <f>F18-D18+E18</f>
        <v>0</v>
      </c>
    </row>
    <row r="19" spans="1:7" ht="27.75" customHeight="1">
      <c r="A19" s="6" t="s">
        <v>9</v>
      </c>
      <c r="B19" s="6">
        <f>B6+B9</f>
        <v>0</v>
      </c>
      <c r="C19" s="6">
        <f>C6+C9</f>
        <v>0</v>
      </c>
      <c r="D19" s="11">
        <f>D6+D9</f>
        <v>26889</v>
      </c>
      <c r="E19" s="11">
        <f>E6+E9</f>
        <v>0</v>
      </c>
      <c r="F19" s="12"/>
      <c r="G19" s="12"/>
    </row>
    <row r="42" ht="12.75">
      <c r="A42" s="26" t="s">
        <v>21</v>
      </c>
    </row>
  </sheetData>
  <sheetProtection selectLockedCells="1" selectUnlockedCells="1"/>
  <mergeCells count="2">
    <mergeCell ref="F1:G1"/>
    <mergeCell ref="A19:C19"/>
  </mergeCells>
  <printOptions/>
  <pageMargins left="0.7083333333333334" right="0.7083333333333334" top="0.5902777777777778" bottom="0.393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4"/>
  <sheetViews>
    <sheetView zoomScale="104" zoomScaleNormal="104" workbookViewId="0" topLeftCell="A1">
      <pane ySplit="8" topLeftCell="A9" activePane="bottomLeft" state="frozen"/>
      <selection pane="topLeft" activeCell="A1" sqref="A1"/>
      <selection pane="bottomLeft" activeCell="E46" sqref="E46"/>
    </sheetView>
  </sheetViews>
  <sheetFormatPr defaultColWidth="12.57421875" defaultRowHeight="12.75"/>
  <cols>
    <col min="1" max="1" width="6.28125" style="0" customWidth="1"/>
    <col min="2" max="2" width="9.57421875" style="0" customWidth="1"/>
    <col min="3" max="3" width="9.00390625" style="0" customWidth="1"/>
    <col min="4" max="4" width="14.421875" style="0" customWidth="1"/>
    <col min="5" max="5" width="15.140625" style="0" customWidth="1"/>
    <col min="6" max="6" width="14.00390625" style="0" customWidth="1"/>
    <col min="7" max="7" width="16.28125" style="0" customWidth="1"/>
    <col min="8" max="8" width="18.57421875" style="0" customWidth="1"/>
    <col min="9" max="9" width="13.421875" style="0" customWidth="1"/>
    <col min="10" max="10" width="12.7109375" style="0" customWidth="1"/>
    <col min="11" max="16384" width="11.57421875" style="0" customWidth="1"/>
  </cols>
  <sheetData>
    <row r="1" spans="9:10" ht="12.75" customHeight="1">
      <c r="I1" s="1" t="s">
        <v>27</v>
      </c>
      <c r="J1" s="1"/>
    </row>
    <row r="2" spans="2:9" ht="12.75" customHeight="1">
      <c r="B2" s="30" t="s">
        <v>28</v>
      </c>
      <c r="C2" s="30"/>
      <c r="D2" s="30"/>
      <c r="E2" s="30"/>
      <c r="F2" s="30"/>
      <c r="G2" s="30"/>
      <c r="H2" s="30"/>
      <c r="I2" s="30"/>
    </row>
    <row r="3" spans="2:9" ht="30" customHeight="1">
      <c r="B3" s="30"/>
      <c r="C3" s="30"/>
      <c r="D3" s="30"/>
      <c r="E3" s="30"/>
      <c r="F3" s="30"/>
      <c r="G3" s="30"/>
      <c r="H3" s="30"/>
      <c r="I3" s="30"/>
    </row>
    <row r="4" ht="9" customHeight="1">
      <c r="J4" s="31" t="s">
        <v>29</v>
      </c>
    </row>
    <row r="5" spans="1:10" ht="12.75" customHeight="1">
      <c r="A5" s="32" t="s">
        <v>2</v>
      </c>
      <c r="B5" s="32" t="s">
        <v>3</v>
      </c>
      <c r="C5" s="32" t="s">
        <v>4</v>
      </c>
      <c r="D5" s="33" t="s">
        <v>30</v>
      </c>
      <c r="E5" s="33" t="s">
        <v>31</v>
      </c>
      <c r="F5" s="33" t="s">
        <v>32</v>
      </c>
      <c r="G5" s="33"/>
      <c r="H5" s="33"/>
      <c r="I5" s="33"/>
      <c r="J5" s="33"/>
    </row>
    <row r="6" spans="1:10" ht="12.75" customHeight="1">
      <c r="A6" s="32"/>
      <c r="B6" s="32"/>
      <c r="C6" s="32"/>
      <c r="D6" s="33"/>
      <c r="E6" s="33"/>
      <c r="F6" s="33" t="s">
        <v>33</v>
      </c>
      <c r="G6" s="34" t="s">
        <v>34</v>
      </c>
      <c r="H6" s="34"/>
      <c r="I6" s="34"/>
      <c r="J6" s="33" t="s">
        <v>35</v>
      </c>
    </row>
    <row r="7" spans="1:10" ht="27" customHeight="1">
      <c r="A7" s="32"/>
      <c r="B7" s="32"/>
      <c r="C7" s="32"/>
      <c r="D7" s="33"/>
      <c r="E7" s="33"/>
      <c r="F7" s="33"/>
      <c r="G7" s="33" t="s">
        <v>36</v>
      </c>
      <c r="H7" s="33" t="s">
        <v>37</v>
      </c>
      <c r="I7" s="33" t="s">
        <v>38</v>
      </c>
      <c r="J7" s="33"/>
    </row>
    <row r="8" spans="1:10" ht="8.25" customHeight="1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</row>
    <row r="9" spans="1:10" ht="18" customHeight="1">
      <c r="A9" s="36" t="s">
        <v>39</v>
      </c>
      <c r="B9" s="36"/>
      <c r="C9" s="37"/>
      <c r="D9" s="38">
        <f>D10</f>
        <v>434414</v>
      </c>
      <c r="E9" s="38">
        <f>E10</f>
        <v>434414</v>
      </c>
      <c r="F9" s="38">
        <f>F10</f>
        <v>434414</v>
      </c>
      <c r="G9" s="38">
        <f>G10</f>
        <v>7413</v>
      </c>
      <c r="H9" s="38">
        <f>H10</f>
        <v>806</v>
      </c>
      <c r="I9" s="38"/>
      <c r="J9" s="38"/>
    </row>
    <row r="10" spans="1:10" ht="18" customHeight="1">
      <c r="A10" s="39"/>
      <c r="B10" s="39" t="s">
        <v>40</v>
      </c>
      <c r="C10" s="40"/>
      <c r="D10" s="41">
        <f>D11</f>
        <v>434414</v>
      </c>
      <c r="E10" s="41">
        <f>E11+E12+E13+E14+E15+E17+E16</f>
        <v>434414</v>
      </c>
      <c r="F10" s="41">
        <f>F11+F12+F13+F14+F15+F17+F16</f>
        <v>434414</v>
      </c>
      <c r="G10" s="41">
        <f>G11+G12+G13+G14+G15+G17</f>
        <v>7413</v>
      </c>
      <c r="H10" s="41">
        <f>H11+H12+H13+H14+H15+H17</f>
        <v>806</v>
      </c>
      <c r="I10" s="41"/>
      <c r="J10" s="41"/>
    </row>
    <row r="11" spans="1:10" ht="18" customHeight="1">
      <c r="A11" s="42"/>
      <c r="B11" s="42"/>
      <c r="C11" s="40">
        <v>2010</v>
      </c>
      <c r="D11" s="43">
        <v>434414</v>
      </c>
      <c r="E11" s="43"/>
      <c r="F11" s="43"/>
      <c r="G11" s="44"/>
      <c r="H11" s="44"/>
      <c r="I11" s="44"/>
      <c r="J11" s="44"/>
    </row>
    <row r="12" spans="1:10" ht="18" customHeight="1">
      <c r="A12" s="42"/>
      <c r="B12" s="42"/>
      <c r="C12" s="40">
        <v>4170</v>
      </c>
      <c r="D12" s="43"/>
      <c r="E12" s="43">
        <f>F12+J12</f>
        <v>4450</v>
      </c>
      <c r="F12" s="43">
        <f>G12+H12+I12</f>
        <v>4450</v>
      </c>
      <c r="G12" s="43">
        <f>2000+2450</f>
        <v>4450</v>
      </c>
      <c r="H12" s="43"/>
      <c r="I12" s="43"/>
      <c r="J12" s="44"/>
    </row>
    <row r="13" spans="1:10" ht="18" customHeight="1">
      <c r="A13" s="42"/>
      <c r="B13" s="42"/>
      <c r="C13" s="40">
        <v>4110</v>
      </c>
      <c r="D13" s="43"/>
      <c r="E13" s="43">
        <f>F13+J13</f>
        <v>761</v>
      </c>
      <c r="F13" s="43">
        <f>G13+H13+I13</f>
        <v>761</v>
      </c>
      <c r="G13" s="43"/>
      <c r="H13" s="43">
        <f>342+419</f>
        <v>761</v>
      </c>
      <c r="I13" s="43"/>
      <c r="J13" s="44"/>
    </row>
    <row r="14" spans="1:10" ht="18" customHeight="1">
      <c r="A14" s="42"/>
      <c r="B14" s="42"/>
      <c r="C14" s="40">
        <v>4120</v>
      </c>
      <c r="D14" s="43"/>
      <c r="E14" s="43">
        <f>F14+J14</f>
        <v>45</v>
      </c>
      <c r="F14" s="43">
        <f>G14+H14+I14</f>
        <v>45</v>
      </c>
      <c r="G14" s="43"/>
      <c r="H14" s="43">
        <f>17+28</f>
        <v>45</v>
      </c>
      <c r="I14" s="43"/>
      <c r="J14" s="44"/>
    </row>
    <row r="15" spans="1:10" ht="18" customHeight="1">
      <c r="A15" s="42"/>
      <c r="B15" s="42"/>
      <c r="C15" s="40">
        <v>4210</v>
      </c>
      <c r="D15" s="43"/>
      <c r="E15" s="43">
        <f>F15+J15</f>
        <v>2963</v>
      </c>
      <c r="F15" s="43">
        <f>G15+H15+I15</f>
        <v>2963</v>
      </c>
      <c r="G15" s="43">
        <f>1347+1616</f>
        <v>2963</v>
      </c>
      <c r="H15" s="43"/>
      <c r="I15" s="43"/>
      <c r="J15" s="44"/>
    </row>
    <row r="16" spans="1:10" ht="18" customHeight="1">
      <c r="A16" s="42"/>
      <c r="B16" s="42"/>
      <c r="C16" s="40">
        <v>4300</v>
      </c>
      <c r="D16" s="43"/>
      <c r="E16" s="43">
        <f>F16+J16</f>
        <v>300</v>
      </c>
      <c r="F16" s="43">
        <v>300</v>
      </c>
      <c r="G16" s="43"/>
      <c r="H16" s="43"/>
      <c r="I16" s="43"/>
      <c r="J16" s="44"/>
    </row>
    <row r="17" spans="1:10" ht="18" customHeight="1">
      <c r="A17" s="42"/>
      <c r="B17" s="42"/>
      <c r="C17" s="40">
        <v>4430</v>
      </c>
      <c r="D17" s="43"/>
      <c r="E17" s="43">
        <f>F17+J17</f>
        <v>425895</v>
      </c>
      <c r="F17" s="43">
        <v>425895</v>
      </c>
      <c r="G17" s="44"/>
      <c r="H17" s="44"/>
      <c r="I17" s="44"/>
      <c r="J17" s="44"/>
    </row>
    <row r="18" spans="1:10" ht="18" customHeight="1">
      <c r="A18" s="36">
        <v>750</v>
      </c>
      <c r="B18" s="36"/>
      <c r="C18" s="45"/>
      <c r="D18" s="38">
        <f>D19</f>
        <v>28042</v>
      </c>
      <c r="E18" s="38">
        <f>E19</f>
        <v>28042</v>
      </c>
      <c r="F18" s="38">
        <v>28042</v>
      </c>
      <c r="G18" s="38">
        <f>G19</f>
        <v>23925</v>
      </c>
      <c r="H18" s="38">
        <f>H19</f>
        <v>4117</v>
      </c>
      <c r="I18" s="38"/>
      <c r="J18" s="38"/>
    </row>
    <row r="19" spans="1:10" ht="18" customHeight="1">
      <c r="A19" s="39"/>
      <c r="B19" s="39">
        <v>75011</v>
      </c>
      <c r="C19" s="46"/>
      <c r="D19" s="41">
        <f>D20</f>
        <v>28042</v>
      </c>
      <c r="E19" s="41">
        <f>E20+E21+E22+E23+E24</f>
        <v>28042</v>
      </c>
      <c r="F19" s="41">
        <f>F24+F23+F22+F21</f>
        <v>28042</v>
      </c>
      <c r="G19" s="41">
        <f>G20+G21+G22+G23+G24</f>
        <v>23925</v>
      </c>
      <c r="H19" s="41">
        <f>H20+H21+H22+H23+H24</f>
        <v>4117</v>
      </c>
      <c r="I19" s="41"/>
      <c r="J19" s="41"/>
    </row>
    <row r="20" spans="1:10" ht="18" customHeight="1">
      <c r="A20" s="42"/>
      <c r="B20" s="42"/>
      <c r="C20" s="40">
        <v>2010</v>
      </c>
      <c r="D20" s="43">
        <v>28042</v>
      </c>
      <c r="E20" s="43"/>
      <c r="F20" s="43"/>
      <c r="G20" s="43"/>
      <c r="H20" s="43"/>
      <c r="I20" s="43"/>
      <c r="J20" s="44"/>
    </row>
    <row r="21" spans="1:10" ht="18" customHeight="1">
      <c r="A21" s="42"/>
      <c r="B21" s="42"/>
      <c r="C21" s="40">
        <v>4010</v>
      </c>
      <c r="D21" s="43"/>
      <c r="E21" s="43">
        <f>F21+J21</f>
        <v>22925</v>
      </c>
      <c r="F21" s="43">
        <f>I21+H21+G21</f>
        <v>22925</v>
      </c>
      <c r="G21" s="43">
        <v>22925</v>
      </c>
      <c r="H21" s="43"/>
      <c r="I21" s="43"/>
      <c r="J21" s="44"/>
    </row>
    <row r="22" spans="1:10" ht="18" customHeight="1">
      <c r="A22" s="42"/>
      <c r="B22" s="42"/>
      <c r="C22" s="40">
        <v>4040</v>
      </c>
      <c r="D22" s="43"/>
      <c r="E22" s="43">
        <f>F22+J22</f>
        <v>1000</v>
      </c>
      <c r="F22" s="43">
        <f>I22+H22+G22</f>
        <v>1000</v>
      </c>
      <c r="G22" s="43">
        <v>1000</v>
      </c>
      <c r="H22" s="43"/>
      <c r="I22" s="43"/>
      <c r="J22" s="44"/>
    </row>
    <row r="23" spans="1:10" ht="18" customHeight="1">
      <c r="A23" s="42"/>
      <c r="B23" s="42"/>
      <c r="C23" s="40">
        <v>4110</v>
      </c>
      <c r="D23" s="43"/>
      <c r="E23" s="43">
        <f>F23+J23</f>
        <v>3534</v>
      </c>
      <c r="F23" s="43">
        <f>I23+H23+G23</f>
        <v>3534</v>
      </c>
      <c r="G23" s="43"/>
      <c r="H23" s="43">
        <v>3534</v>
      </c>
      <c r="I23" s="43"/>
      <c r="J23" s="44"/>
    </row>
    <row r="24" spans="1:10" ht="18" customHeight="1">
      <c r="A24" s="42"/>
      <c r="B24" s="42"/>
      <c r="C24" s="40">
        <v>4120</v>
      </c>
      <c r="D24" s="43"/>
      <c r="E24" s="43">
        <f>F24+J24</f>
        <v>583</v>
      </c>
      <c r="F24" s="43">
        <f>I24+H24+G24</f>
        <v>583</v>
      </c>
      <c r="G24" s="43"/>
      <c r="H24" s="43">
        <v>583</v>
      </c>
      <c r="I24" s="43"/>
      <c r="J24" s="44"/>
    </row>
    <row r="25" spans="1:10" ht="18" customHeight="1">
      <c r="A25" s="36" t="s">
        <v>41</v>
      </c>
      <c r="B25" s="36"/>
      <c r="C25" s="37"/>
      <c r="D25" s="38">
        <v>1340</v>
      </c>
      <c r="E25" s="38">
        <v>1340</v>
      </c>
      <c r="F25" s="38">
        <v>1340</v>
      </c>
      <c r="G25" s="38"/>
      <c r="H25" s="38"/>
      <c r="I25" s="38"/>
      <c r="J25" s="38"/>
    </row>
    <row r="26" spans="1:10" ht="18" customHeight="1">
      <c r="A26" s="39"/>
      <c r="B26" s="39" t="s">
        <v>42</v>
      </c>
      <c r="C26" s="40"/>
      <c r="D26" s="41">
        <f>D27+D28</f>
        <v>1340</v>
      </c>
      <c r="E26" s="41">
        <f>E27+E28</f>
        <v>1340</v>
      </c>
      <c r="F26" s="41">
        <f>F27+F28</f>
        <v>1340</v>
      </c>
      <c r="G26" s="41"/>
      <c r="H26" s="41"/>
      <c r="I26" s="41"/>
      <c r="J26" s="41"/>
    </row>
    <row r="27" spans="1:10" ht="18" customHeight="1">
      <c r="A27" s="42"/>
      <c r="B27" s="42"/>
      <c r="C27" s="40">
        <v>2010</v>
      </c>
      <c r="D27" s="44">
        <v>1340</v>
      </c>
      <c r="E27" s="44"/>
      <c r="F27" s="44"/>
      <c r="G27" s="44"/>
      <c r="H27" s="44"/>
      <c r="I27" s="44"/>
      <c r="J27" s="44"/>
    </row>
    <row r="28" spans="1:10" ht="18" customHeight="1">
      <c r="A28" s="42"/>
      <c r="B28" s="42"/>
      <c r="C28" s="40">
        <v>4300</v>
      </c>
      <c r="D28" s="44"/>
      <c r="E28" s="44">
        <v>1340</v>
      </c>
      <c r="F28" s="44">
        <v>1340</v>
      </c>
      <c r="G28" s="44"/>
      <c r="H28" s="44"/>
      <c r="I28" s="44"/>
      <c r="J28" s="44"/>
    </row>
    <row r="29" spans="1:10" ht="18" customHeight="1">
      <c r="A29" s="36" t="s">
        <v>43</v>
      </c>
      <c r="B29" s="36"/>
      <c r="C29" s="37"/>
      <c r="D29" s="38">
        <f>D30</f>
        <v>560</v>
      </c>
      <c r="E29" s="38">
        <f>E30</f>
        <v>560</v>
      </c>
      <c r="F29" s="38">
        <f>F30</f>
        <v>560</v>
      </c>
      <c r="G29" s="38"/>
      <c r="H29" s="38"/>
      <c r="I29" s="38"/>
      <c r="J29" s="38"/>
    </row>
    <row r="30" spans="1:10" ht="18" customHeight="1">
      <c r="A30" s="39"/>
      <c r="B30" s="39" t="s">
        <v>44</v>
      </c>
      <c r="C30" s="40"/>
      <c r="D30" s="41">
        <f>D31+D32</f>
        <v>560</v>
      </c>
      <c r="E30" s="41">
        <f>E31+E32</f>
        <v>560</v>
      </c>
      <c r="F30" s="41">
        <f>F31+F32</f>
        <v>560</v>
      </c>
      <c r="G30" s="41"/>
      <c r="H30" s="41"/>
      <c r="I30" s="41"/>
      <c r="J30" s="41"/>
    </row>
    <row r="31" spans="1:10" ht="15" customHeight="1">
      <c r="A31" s="42"/>
      <c r="B31" s="42"/>
      <c r="C31" s="40">
        <v>2010</v>
      </c>
      <c r="D31" s="44">
        <v>560</v>
      </c>
      <c r="E31" s="44"/>
      <c r="F31" s="44"/>
      <c r="G31" s="44"/>
      <c r="H31" s="44"/>
      <c r="I31" s="44"/>
      <c r="J31" s="44"/>
    </row>
    <row r="32" spans="1:10" ht="15.75" customHeight="1">
      <c r="A32" s="42"/>
      <c r="B32" s="42"/>
      <c r="C32" s="40">
        <v>4300</v>
      </c>
      <c r="D32" s="44"/>
      <c r="E32" s="44">
        <v>560</v>
      </c>
      <c r="F32" s="44">
        <v>560</v>
      </c>
      <c r="G32" s="44"/>
      <c r="H32" s="44"/>
      <c r="I32" s="44"/>
      <c r="J32" s="44"/>
    </row>
    <row r="33" spans="1:10" ht="18" customHeight="1">
      <c r="A33" s="36" t="s">
        <v>45</v>
      </c>
      <c r="B33" s="36"/>
      <c r="C33" s="37"/>
      <c r="D33" s="38">
        <f>D34+D45+D57+D60+D63</f>
        <v>3818773</v>
      </c>
      <c r="E33" s="38">
        <f>E34+E45+E57+E60+E63</f>
        <v>3818773</v>
      </c>
      <c r="F33" s="38">
        <f>F34+F45+F57+F60+F63</f>
        <v>3818773</v>
      </c>
      <c r="G33" s="38">
        <f>G45</f>
        <v>66676</v>
      </c>
      <c r="H33" s="38">
        <f>H45</f>
        <v>14674</v>
      </c>
      <c r="I33" s="38">
        <f>I45+I57+I63</f>
        <v>3361323</v>
      </c>
      <c r="J33" s="38"/>
    </row>
    <row r="34" spans="1:10" ht="18" customHeight="1">
      <c r="A34" s="47"/>
      <c r="B34" s="47" t="s">
        <v>46</v>
      </c>
      <c r="C34" s="48"/>
      <c r="D34" s="49">
        <f>D35</f>
        <v>349000</v>
      </c>
      <c r="E34" s="49">
        <f>E35+E36+E37+E38+E39+E40+E41+E42+E43+E44</f>
        <v>349000</v>
      </c>
      <c r="F34" s="49">
        <f>F35+F36+F37+F38+F39+F40+F41+F42+F43+F44</f>
        <v>349000</v>
      </c>
      <c r="G34" s="49"/>
      <c r="H34" s="49"/>
      <c r="I34" s="49"/>
      <c r="J34" s="49"/>
    </row>
    <row r="35" spans="1:10" ht="18" customHeight="1">
      <c r="A35" s="47"/>
      <c r="B35" s="47"/>
      <c r="C35" s="48">
        <v>2010</v>
      </c>
      <c r="D35" s="50">
        <v>349000</v>
      </c>
      <c r="E35" s="49"/>
      <c r="F35" s="50"/>
      <c r="G35" s="50"/>
      <c r="H35" s="50"/>
      <c r="I35" s="50"/>
      <c r="J35" s="49"/>
    </row>
    <row r="36" spans="1:10" ht="18" customHeight="1">
      <c r="A36" s="47"/>
      <c r="B36" s="47"/>
      <c r="C36" s="48">
        <v>4010</v>
      </c>
      <c r="D36" s="49"/>
      <c r="E36" s="50">
        <v>18000</v>
      </c>
      <c r="F36" s="50">
        <f>G36</f>
        <v>18000</v>
      </c>
      <c r="G36" s="50">
        <v>18000</v>
      </c>
      <c r="H36" s="50"/>
      <c r="I36" s="50"/>
      <c r="J36" s="49"/>
    </row>
    <row r="37" spans="1:10" ht="18" customHeight="1">
      <c r="A37" s="47"/>
      <c r="B37" s="47"/>
      <c r="C37" s="48">
        <v>4110</v>
      </c>
      <c r="D37" s="49"/>
      <c r="E37" s="50">
        <v>3400</v>
      </c>
      <c r="F37" s="50">
        <f>H37</f>
        <v>3400</v>
      </c>
      <c r="G37" s="50"/>
      <c r="H37" s="50">
        <v>3400</v>
      </c>
      <c r="I37" s="50"/>
      <c r="J37" s="49"/>
    </row>
    <row r="38" spans="1:10" ht="18" customHeight="1">
      <c r="A38" s="47"/>
      <c r="B38" s="47"/>
      <c r="C38" s="48">
        <v>4120</v>
      </c>
      <c r="D38" s="49"/>
      <c r="E38" s="50">
        <v>400</v>
      </c>
      <c r="F38" s="50">
        <f>H38</f>
        <v>400</v>
      </c>
      <c r="G38" s="50"/>
      <c r="H38" s="50">
        <v>400</v>
      </c>
      <c r="I38" s="50"/>
      <c r="J38" s="49"/>
    </row>
    <row r="39" spans="1:10" ht="18" customHeight="1">
      <c r="A39" s="47"/>
      <c r="B39" s="47"/>
      <c r="C39" s="48">
        <v>4210</v>
      </c>
      <c r="D39" s="49"/>
      <c r="E39" s="50">
        <v>76800</v>
      </c>
      <c r="F39" s="50">
        <v>76800</v>
      </c>
      <c r="G39" s="50"/>
      <c r="H39" s="50"/>
      <c r="I39" s="50"/>
      <c r="J39" s="49"/>
    </row>
    <row r="40" spans="1:10" ht="18" customHeight="1">
      <c r="A40" s="47"/>
      <c r="B40" s="47"/>
      <c r="C40" s="48">
        <v>4220</v>
      </c>
      <c r="D40" s="49"/>
      <c r="E40" s="50">
        <v>2250</v>
      </c>
      <c r="F40" s="50">
        <v>2250</v>
      </c>
      <c r="G40" s="50"/>
      <c r="H40" s="50"/>
      <c r="I40" s="50"/>
      <c r="J40" s="49"/>
    </row>
    <row r="41" spans="1:10" ht="18" customHeight="1">
      <c r="A41" s="47"/>
      <c r="B41" s="47"/>
      <c r="C41" s="48">
        <v>4260</v>
      </c>
      <c r="D41" s="49"/>
      <c r="E41" s="50">
        <v>2200</v>
      </c>
      <c r="F41" s="50">
        <v>2200</v>
      </c>
      <c r="G41" s="50"/>
      <c r="H41" s="50"/>
      <c r="I41" s="50"/>
      <c r="J41" s="49"/>
    </row>
    <row r="42" spans="1:10" ht="18" customHeight="1">
      <c r="A42" s="47"/>
      <c r="B42" s="47"/>
      <c r="C42" s="48">
        <v>4270</v>
      </c>
      <c r="D42" s="49"/>
      <c r="E42" s="50">
        <v>213750</v>
      </c>
      <c r="F42" s="50">
        <v>213750</v>
      </c>
      <c r="G42" s="50"/>
      <c r="H42" s="50"/>
      <c r="I42" s="50"/>
      <c r="J42" s="49"/>
    </row>
    <row r="43" spans="1:10" ht="18" customHeight="1">
      <c r="A43" s="47"/>
      <c r="B43" s="47"/>
      <c r="C43" s="48">
        <v>4300</v>
      </c>
      <c r="D43" s="49"/>
      <c r="E43" s="50">
        <v>31950</v>
      </c>
      <c r="F43" s="50">
        <v>31950</v>
      </c>
      <c r="G43" s="50"/>
      <c r="H43" s="50"/>
      <c r="I43" s="50"/>
      <c r="J43" s="49"/>
    </row>
    <row r="44" spans="1:10" ht="18" customHeight="1">
      <c r="A44" s="47"/>
      <c r="B44" s="47"/>
      <c r="C44" s="48">
        <v>4370</v>
      </c>
      <c r="D44" s="49"/>
      <c r="E44" s="50">
        <v>250</v>
      </c>
      <c r="F44" s="50">
        <v>250</v>
      </c>
      <c r="G44" s="50"/>
      <c r="H44" s="50"/>
      <c r="I44" s="50"/>
      <c r="J44" s="49"/>
    </row>
    <row r="45" spans="1:10" ht="18" customHeight="1">
      <c r="A45" s="39"/>
      <c r="B45" s="39" t="s">
        <v>47</v>
      </c>
      <c r="C45" s="40"/>
      <c r="D45" s="49">
        <f>D46</f>
        <v>3399303</v>
      </c>
      <c r="E45" s="49">
        <f>E47+E48+E49+E50+E51+E52+E53+E54+E55+E56</f>
        <v>3399303</v>
      </c>
      <c r="F45" s="49">
        <f>F47+F48+F49+F50+F51+F52+F53+F54+F55+F56</f>
        <v>3399303</v>
      </c>
      <c r="G45" s="49">
        <f>G46+G47+G48+G49+G50+G51+G52+G53+G54+G55+G56</f>
        <v>66676</v>
      </c>
      <c r="H45" s="49">
        <f>H46+H47+H48+H49+H50+H51+H52+H53+H54+H55+H56</f>
        <v>14674</v>
      </c>
      <c r="I45" s="49">
        <f>I46+I47+I48+I49+I50+I51+I52+I53+I54+I55+I56</f>
        <v>3302353</v>
      </c>
      <c r="J45" s="49"/>
    </row>
    <row r="46" spans="1:10" ht="18.75" customHeight="1">
      <c r="A46" s="42"/>
      <c r="B46" s="42"/>
      <c r="C46" s="40">
        <v>2010</v>
      </c>
      <c r="D46" s="43">
        <v>3399303</v>
      </c>
      <c r="E46" s="43"/>
      <c r="F46" s="43"/>
      <c r="G46" s="43"/>
      <c r="H46" s="43"/>
      <c r="I46" s="43"/>
      <c r="J46" s="43"/>
    </row>
    <row r="47" spans="1:10" ht="18" customHeight="1">
      <c r="A47" s="42"/>
      <c r="B47" s="42"/>
      <c r="C47" s="40">
        <v>3110</v>
      </c>
      <c r="D47" s="43"/>
      <c r="E47" s="43">
        <f>F47+J47</f>
        <v>3302353</v>
      </c>
      <c r="F47" s="43">
        <f>I47+H47+G47</f>
        <v>3302353</v>
      </c>
      <c r="G47" s="43"/>
      <c r="H47" s="43"/>
      <c r="I47" s="43">
        <v>3302353</v>
      </c>
      <c r="J47" s="43"/>
    </row>
    <row r="48" spans="1:10" ht="18" customHeight="1">
      <c r="A48" s="42"/>
      <c r="B48" s="42"/>
      <c r="C48" s="40">
        <v>4010</v>
      </c>
      <c r="D48" s="43"/>
      <c r="E48" s="43">
        <f>F48+J48</f>
        <v>61190</v>
      </c>
      <c r="F48" s="43">
        <v>61190</v>
      </c>
      <c r="G48" s="43">
        <v>61190</v>
      </c>
      <c r="H48" s="43"/>
      <c r="I48" s="43"/>
      <c r="J48" s="43"/>
    </row>
    <row r="49" spans="1:10" ht="18" customHeight="1">
      <c r="A49" s="42"/>
      <c r="B49" s="42"/>
      <c r="C49" s="40">
        <v>4040</v>
      </c>
      <c r="D49" s="43"/>
      <c r="E49" s="43">
        <f>F49+J49</f>
        <v>5486</v>
      </c>
      <c r="F49" s="43">
        <f>G49</f>
        <v>5486</v>
      </c>
      <c r="G49" s="43">
        <v>5486</v>
      </c>
      <c r="H49" s="43"/>
      <c r="I49" s="43"/>
      <c r="J49" s="43"/>
    </row>
    <row r="50" spans="1:10" ht="18" customHeight="1">
      <c r="A50" s="42"/>
      <c r="B50" s="42"/>
      <c r="C50" s="40">
        <v>4110</v>
      </c>
      <c r="D50" s="43"/>
      <c r="E50" s="43">
        <f>F50+J50</f>
        <v>13160</v>
      </c>
      <c r="F50" s="43">
        <f>H50</f>
        <v>13160</v>
      </c>
      <c r="G50" s="43"/>
      <c r="H50" s="43">
        <v>13160</v>
      </c>
      <c r="I50" s="43"/>
      <c r="J50" s="43"/>
    </row>
    <row r="51" spans="1:10" ht="18" customHeight="1">
      <c r="A51" s="42"/>
      <c r="B51" s="42"/>
      <c r="C51" s="40">
        <v>4120</v>
      </c>
      <c r="D51" s="43"/>
      <c r="E51" s="43">
        <f>F51+J51</f>
        <v>1514</v>
      </c>
      <c r="F51" s="43">
        <f>H51</f>
        <v>1514</v>
      </c>
      <c r="G51" s="43"/>
      <c r="H51" s="43">
        <v>1514</v>
      </c>
      <c r="I51" s="43"/>
      <c r="J51" s="43"/>
    </row>
    <row r="52" spans="1:10" ht="18" customHeight="1">
      <c r="A52" s="42"/>
      <c r="B52" s="42"/>
      <c r="C52" s="40">
        <v>4210</v>
      </c>
      <c r="D52" s="43"/>
      <c r="E52" s="43">
        <f>F52+J52</f>
        <v>6000</v>
      </c>
      <c r="F52" s="43">
        <v>6000</v>
      </c>
      <c r="G52" s="43"/>
      <c r="H52" s="43"/>
      <c r="I52" s="43"/>
      <c r="J52" s="43"/>
    </row>
    <row r="53" spans="1:10" ht="18" customHeight="1">
      <c r="A53" s="42"/>
      <c r="B53" s="42"/>
      <c r="C53" s="40">
        <v>4300</v>
      </c>
      <c r="D53" s="43"/>
      <c r="E53" s="43">
        <f>F53+J53</f>
        <v>6500</v>
      </c>
      <c r="F53" s="43">
        <v>6500</v>
      </c>
      <c r="G53" s="43"/>
      <c r="H53" s="43"/>
      <c r="I53" s="43"/>
      <c r="J53" s="43"/>
    </row>
    <row r="54" spans="1:10" ht="18" customHeight="1">
      <c r="A54" s="42"/>
      <c r="B54" s="42"/>
      <c r="C54" s="40">
        <v>4410</v>
      </c>
      <c r="D54" s="43"/>
      <c r="E54" s="43">
        <f>F54+J54</f>
        <v>200</v>
      </c>
      <c r="F54" s="43">
        <v>200</v>
      </c>
      <c r="G54" s="43"/>
      <c r="H54" s="43"/>
      <c r="I54" s="43"/>
      <c r="J54" s="43"/>
    </row>
    <row r="55" spans="1:10" ht="18" customHeight="1">
      <c r="A55" s="42"/>
      <c r="B55" s="42"/>
      <c r="C55" s="40">
        <v>4440</v>
      </c>
      <c r="D55" s="43"/>
      <c r="E55" s="43">
        <f>F55+J55</f>
        <v>2500</v>
      </c>
      <c r="F55" s="43">
        <v>2500</v>
      </c>
      <c r="G55" s="43"/>
      <c r="H55" s="43"/>
      <c r="I55" s="43"/>
      <c r="J55" s="43"/>
    </row>
    <row r="56" spans="1:10" ht="18" customHeight="1">
      <c r="A56" s="42"/>
      <c r="B56" s="42"/>
      <c r="C56" s="40">
        <v>4700</v>
      </c>
      <c r="D56" s="43"/>
      <c r="E56" s="43">
        <f>F56+J56</f>
        <v>400</v>
      </c>
      <c r="F56" s="43">
        <v>400</v>
      </c>
      <c r="G56" s="43"/>
      <c r="H56" s="43"/>
      <c r="I56" s="43"/>
      <c r="J56" s="43"/>
    </row>
    <row r="57" spans="1:10" ht="16.5" customHeight="1">
      <c r="A57" s="42"/>
      <c r="B57" s="39" t="s">
        <v>48</v>
      </c>
      <c r="C57" s="40"/>
      <c r="D57" s="49">
        <f>D58</f>
        <v>24570</v>
      </c>
      <c r="E57" s="49">
        <f>E59</f>
        <v>24570</v>
      </c>
      <c r="F57" s="49">
        <f>F58+F59</f>
        <v>24570</v>
      </c>
      <c r="G57" s="49"/>
      <c r="H57" s="49"/>
      <c r="I57" s="49">
        <f>I58+I59</f>
        <v>24570</v>
      </c>
      <c r="J57" s="49"/>
    </row>
    <row r="58" spans="1:10" ht="18" customHeight="1">
      <c r="A58" s="42"/>
      <c r="B58" s="42"/>
      <c r="C58" s="40">
        <v>2010</v>
      </c>
      <c r="D58" s="43">
        <v>24570</v>
      </c>
      <c r="E58" s="43"/>
      <c r="F58" s="43"/>
      <c r="G58" s="43"/>
      <c r="H58" s="43"/>
      <c r="I58" s="43"/>
      <c r="J58" s="43"/>
    </row>
    <row r="59" spans="1:10" ht="18" customHeight="1">
      <c r="A59" s="42"/>
      <c r="B59" s="42"/>
      <c r="C59" s="40">
        <v>4130</v>
      </c>
      <c r="D59" s="43"/>
      <c r="E59" s="43">
        <v>24570</v>
      </c>
      <c r="F59" s="43">
        <v>24570</v>
      </c>
      <c r="G59" s="43"/>
      <c r="H59" s="43"/>
      <c r="I59" s="43">
        <v>24570</v>
      </c>
      <c r="J59" s="43"/>
    </row>
    <row r="60" spans="1:10" ht="18" customHeight="1">
      <c r="A60" s="42"/>
      <c r="B60" s="39" t="s">
        <v>49</v>
      </c>
      <c r="C60" s="40"/>
      <c r="D60" s="49">
        <f>D61</f>
        <v>11500</v>
      </c>
      <c r="E60" s="49">
        <f>E62</f>
        <v>11500</v>
      </c>
      <c r="F60" s="49">
        <f>F62</f>
        <v>11500</v>
      </c>
      <c r="G60" s="43"/>
      <c r="H60" s="43"/>
      <c r="I60" s="43"/>
      <c r="J60" s="43"/>
    </row>
    <row r="61" spans="1:10" ht="18" customHeight="1">
      <c r="A61" s="42"/>
      <c r="B61" s="42"/>
      <c r="C61" s="40">
        <v>2010</v>
      </c>
      <c r="D61" s="43">
        <v>11500</v>
      </c>
      <c r="E61" s="43"/>
      <c r="F61" s="43"/>
      <c r="G61" s="43"/>
      <c r="H61" s="43"/>
      <c r="I61" s="43"/>
      <c r="J61" s="43"/>
    </row>
    <row r="62" spans="1:10" ht="18" customHeight="1">
      <c r="A62" s="42"/>
      <c r="B62" s="42"/>
      <c r="C62" s="40">
        <v>3110</v>
      </c>
      <c r="D62" s="43"/>
      <c r="E62" s="43">
        <f>F62</f>
        <v>11500</v>
      </c>
      <c r="F62" s="43">
        <v>11500</v>
      </c>
      <c r="G62" s="43"/>
      <c r="H62" s="43"/>
      <c r="I62" s="43"/>
      <c r="J62" s="43"/>
    </row>
    <row r="63" spans="1:10" ht="18" customHeight="1">
      <c r="A63" s="42"/>
      <c r="B63" s="39" t="s">
        <v>50</v>
      </c>
      <c r="C63" s="40"/>
      <c r="D63" s="49">
        <f>D64</f>
        <v>34400</v>
      </c>
      <c r="E63" s="49">
        <f>E64+E65+E66</f>
        <v>34400</v>
      </c>
      <c r="F63" s="49">
        <f>F64+F65+F66</f>
        <v>34400</v>
      </c>
      <c r="G63" s="49"/>
      <c r="H63" s="49"/>
      <c r="I63" s="49">
        <f>I64+I65+I66</f>
        <v>34400</v>
      </c>
      <c r="J63" s="49"/>
    </row>
    <row r="64" spans="1:10" ht="18" customHeight="1">
      <c r="A64" s="42"/>
      <c r="B64" s="42"/>
      <c r="C64" s="40">
        <v>2010</v>
      </c>
      <c r="D64" s="43">
        <v>34400</v>
      </c>
      <c r="E64" s="43"/>
      <c r="F64" s="43"/>
      <c r="G64" s="43"/>
      <c r="H64" s="43"/>
      <c r="I64" s="43"/>
      <c r="J64" s="43"/>
    </row>
    <row r="65" spans="1:10" ht="18" customHeight="1">
      <c r="A65" s="42"/>
      <c r="B65" s="42"/>
      <c r="C65" s="40">
        <v>3110</v>
      </c>
      <c r="D65" s="43"/>
      <c r="E65" s="43">
        <f>F65+J65</f>
        <v>33780</v>
      </c>
      <c r="F65" s="43">
        <f>I65</f>
        <v>33780</v>
      </c>
      <c r="G65" s="43"/>
      <c r="H65" s="43"/>
      <c r="I65" s="43">
        <f>34434-654</f>
        <v>33780</v>
      </c>
      <c r="J65" s="44"/>
    </row>
    <row r="66" spans="1:10" ht="17.25" customHeight="1">
      <c r="A66" s="42"/>
      <c r="B66" s="42"/>
      <c r="C66" s="40">
        <v>4210</v>
      </c>
      <c r="D66" s="43"/>
      <c r="E66" s="43">
        <f>F66+J66</f>
        <v>620</v>
      </c>
      <c r="F66" s="43">
        <f>I66</f>
        <v>620</v>
      </c>
      <c r="G66" s="43"/>
      <c r="H66" s="43"/>
      <c r="I66" s="43">
        <v>620</v>
      </c>
      <c r="J66" s="44"/>
    </row>
    <row r="67" spans="1:10" ht="22.5" customHeight="1">
      <c r="A67" s="51"/>
      <c r="B67" s="52"/>
      <c r="C67" s="53"/>
      <c r="D67" s="54">
        <f>D9+D18+D25+D29+D33</f>
        <v>4283129</v>
      </c>
      <c r="E67" s="54">
        <f>E9+E18+E25+E29+E33</f>
        <v>4283129</v>
      </c>
      <c r="F67" s="54">
        <f>F9+F18+F25+F29+F33</f>
        <v>4283129</v>
      </c>
      <c r="G67" s="54">
        <f>G9+G18+G25+G29+G33</f>
        <v>98014</v>
      </c>
      <c r="H67" s="54">
        <f>H9+H18+H25+H29+H33</f>
        <v>19597</v>
      </c>
      <c r="I67" s="54">
        <f>I9+I18+I25+I29+I33</f>
        <v>3361323</v>
      </c>
      <c r="J67" s="54">
        <f>J9+J18+J25+J29+J33</f>
        <v>0</v>
      </c>
    </row>
    <row r="68" spans="1:3" ht="12.75">
      <c r="A68" s="55"/>
      <c r="B68" s="55" t="s">
        <v>51</v>
      </c>
      <c r="C68" s="56"/>
    </row>
    <row r="69" spans="1:3" ht="12.75">
      <c r="A69" s="55"/>
      <c r="B69" s="55"/>
      <c r="C69" s="56"/>
    </row>
    <row r="70" spans="1:5" ht="12.75" customHeight="1">
      <c r="A70" s="57" t="s">
        <v>52</v>
      </c>
      <c r="B70" s="57"/>
      <c r="C70" s="57"/>
      <c r="D70" s="57"/>
      <c r="E70" s="57"/>
    </row>
    <row r="71" spans="1:5" ht="12.75">
      <c r="A71" s="58" t="s">
        <v>53</v>
      </c>
      <c r="B71" s="58"/>
      <c r="C71" s="58"/>
      <c r="D71" s="58"/>
      <c r="E71" s="59">
        <v>31157</v>
      </c>
    </row>
    <row r="72" spans="1:5" ht="12.75">
      <c r="A72" s="58" t="s">
        <v>54</v>
      </c>
      <c r="B72" s="58"/>
      <c r="C72" s="58"/>
      <c r="D72" s="58"/>
      <c r="E72" s="59">
        <v>250</v>
      </c>
    </row>
    <row r="73" spans="1:5" ht="12.75">
      <c r="A73" s="60"/>
      <c r="B73" s="60"/>
      <c r="C73" s="60"/>
      <c r="D73" s="60"/>
      <c r="E73" s="59"/>
    </row>
    <row r="74" spans="1:3" ht="12.75">
      <c r="A74" s="60"/>
      <c r="B74" s="60"/>
      <c r="C74" s="61"/>
    </row>
    <row r="75" spans="1:3" ht="12.75">
      <c r="A75" s="60"/>
      <c r="B75" s="60"/>
      <c r="C75" s="61"/>
    </row>
    <row r="76" spans="1:3" ht="12.75">
      <c r="A76" s="60"/>
      <c r="B76" s="60"/>
      <c r="C76" s="61"/>
    </row>
    <row r="77" spans="1:3" ht="12.75">
      <c r="A77" s="60"/>
      <c r="B77" s="60"/>
      <c r="C77" s="61"/>
    </row>
    <row r="78" spans="1:3" ht="12.75">
      <c r="A78" s="60"/>
      <c r="B78" s="60"/>
      <c r="C78" s="61"/>
    </row>
    <row r="79" spans="1:3" ht="12.75">
      <c r="A79" s="60"/>
      <c r="B79" s="60"/>
      <c r="C79" s="61"/>
    </row>
    <row r="80" spans="1:3" ht="12.75">
      <c r="A80" s="60"/>
      <c r="B80" s="60"/>
      <c r="C80" s="61"/>
    </row>
    <row r="81" spans="1:3" ht="12.75">
      <c r="A81" s="60"/>
      <c r="B81" s="60"/>
      <c r="C81" s="61"/>
    </row>
    <row r="82" spans="1:3" ht="12.75">
      <c r="A82" s="60"/>
      <c r="B82" s="60"/>
      <c r="C82" s="61"/>
    </row>
    <row r="83" spans="1:3" ht="12.75">
      <c r="A83" s="60"/>
      <c r="B83" s="60"/>
      <c r="C83" s="61"/>
    </row>
    <row r="84" spans="1:3" ht="12.75">
      <c r="A84" s="60"/>
      <c r="B84" s="60"/>
      <c r="C84" s="60"/>
    </row>
    <row r="85" spans="1:3" ht="12.75">
      <c r="A85" s="60"/>
      <c r="B85" s="60"/>
      <c r="C85" s="60"/>
    </row>
    <row r="86" spans="1:3" ht="12.75">
      <c r="A86" s="60"/>
      <c r="B86" s="60"/>
      <c r="C86" s="60"/>
    </row>
    <row r="87" spans="1:3" ht="12.75">
      <c r="A87" s="60"/>
      <c r="B87" s="60"/>
      <c r="C87" s="60"/>
    </row>
    <row r="88" spans="1:3" ht="12.75">
      <c r="A88" s="60"/>
      <c r="B88" s="60"/>
      <c r="C88" s="60"/>
    </row>
    <row r="89" spans="1:3" ht="12.75">
      <c r="A89" s="60"/>
      <c r="B89" s="60"/>
      <c r="C89" s="60"/>
    </row>
    <row r="90" spans="1:3" ht="12.75">
      <c r="A90" s="62" t="s">
        <v>21</v>
      </c>
      <c r="B90" s="60"/>
      <c r="C90" s="60"/>
    </row>
    <row r="91" spans="1:3" ht="12.75">
      <c r="A91" s="60"/>
      <c r="B91" s="60"/>
      <c r="C91" s="60"/>
    </row>
    <row r="92" spans="1:3" ht="12.75">
      <c r="A92" s="60"/>
      <c r="B92" s="60"/>
      <c r="C92" s="60"/>
    </row>
    <row r="93" spans="1:3" ht="12.75">
      <c r="A93" s="60"/>
      <c r="B93" s="60"/>
      <c r="C93" s="60"/>
    </row>
    <row r="94" spans="1:3" ht="12.75">
      <c r="A94" s="60"/>
      <c r="B94" s="60"/>
      <c r="C94" s="60"/>
    </row>
  </sheetData>
  <sheetProtection selectLockedCells="1" selectUnlockedCells="1"/>
  <mergeCells count="15">
    <mergeCell ref="I1:J1"/>
    <mergeCell ref="B2:I3"/>
    <mergeCell ref="A5:A7"/>
    <mergeCell ref="B5:B7"/>
    <mergeCell ref="C5:C7"/>
    <mergeCell ref="D5:D7"/>
    <mergeCell ref="E5:E7"/>
    <mergeCell ref="F5:J5"/>
    <mergeCell ref="F6:F7"/>
    <mergeCell ref="G6:I6"/>
    <mergeCell ref="J6:J7"/>
    <mergeCell ref="A70:E70"/>
    <mergeCell ref="A71:D71"/>
    <mergeCell ref="A72:D72"/>
    <mergeCell ref="A73:D73"/>
  </mergeCells>
  <printOptions/>
  <pageMargins left="0.7083333333333334" right="0.7083333333333334" top="0.5902777777777778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Deptuła</dc:creator>
  <cp:keywords/>
  <dc:description/>
  <cp:lastModifiedBy>Beata Deptuła</cp:lastModifiedBy>
  <cp:lastPrinted>2012-11-21T06:32:30Z</cp:lastPrinted>
  <dcterms:created xsi:type="dcterms:W3CDTF">2012-06-11T08:35:49Z</dcterms:created>
  <dcterms:modified xsi:type="dcterms:W3CDTF">2012-11-21T06:49:33Z</dcterms:modified>
  <cp:category/>
  <cp:version/>
  <cp:contentType/>
  <cp:contentStatus/>
  <cp:revision>53</cp:revision>
</cp:coreProperties>
</file>