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DOCHODY" sheetId="1" r:id="rId1"/>
    <sheet name="WYDATKI" sheetId="2" r:id="rId2"/>
  </sheets>
  <definedNames/>
  <calcPr fullCalcOnLoad="1"/>
</workbook>
</file>

<file path=xl/sharedStrings.xml><?xml version="1.0" encoding="utf-8"?>
<sst xmlns="http://schemas.openxmlformats.org/spreadsheetml/2006/main" count="55" uniqueCount="46">
  <si>
    <t>Załącznik nr 1 do Uchwały Rady Gminy Piecki nr XXX/118/12 z dnia 29.12.2012r.</t>
  </si>
  <si>
    <t>D O C H O D Y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</si>
  <si>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</si>
  <si>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</si>
  <si>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</si>
  <si>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</si>
  <si>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</si>
  <si>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</si>
  <si>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</si>
  <si>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010</t>
  </si>
  <si>
    <t>01010</t>
  </si>
  <si>
    <t>0690</t>
  </si>
  <si>
    <t>750</t>
  </si>
  <si>
    <t>75023</t>
  </si>
  <si>
    <t>0970</t>
  </si>
  <si>
    <t>756</t>
  </si>
  <si>
    <t>75601</t>
  </si>
  <si>
    <t>0350</t>
  </si>
  <si>
    <t>75615</t>
  </si>
  <si>
    <t>0320</t>
  </si>
  <si>
    <t>0330</t>
  </si>
  <si>
    <t>0340</t>
  </si>
  <si>
    <t>0460</t>
  </si>
  <si>
    <t>0910</t>
  </si>
  <si>
    <t>75616</t>
  </si>
  <si>
    <t>0430</t>
  </si>
  <si>
    <t>0440</t>
  </si>
  <si>
    <t>0500</t>
  </si>
  <si>
    <t>758</t>
  </si>
  <si>
    <t>75802</t>
  </si>
  <si>
    <t>2750</t>
  </si>
  <si>
    <t>852</t>
  </si>
  <si>
    <t>85212</t>
  </si>
  <si>
    <t>2010</t>
  </si>
  <si>
    <t>85228</t>
  </si>
  <si>
    <t>0830</t>
  </si>
  <si>
    <t>Razem</t>
  </si>
  <si>
    <t>Ogółem budżet</t>
  </si>
  <si>
    <t>przed zmianą</t>
  </si>
  <si>
    <t>po zmianie</t>
  </si>
  <si>
    <t>- dochody</t>
  </si>
  <si>
    <t>- wydatki</t>
  </si>
  <si>
    <t>- deficyt budżetu</t>
  </si>
  <si>
    <t>B.D.</t>
  </si>
  <si>
    <t>Załącznik nr 2 do Uchwały Rady Gminy Piecki nr XXX/118/12 z dnia 29.12.2012r.</t>
  </si>
  <si>
    <t>W Y D A T K 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</si>
</sst>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5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2"/>
      <name val="Arial"/>
      <family val="2"/>
    </font>
    <font>
      <sz val="11"/>
      <name val="Arial Black"/>
      <family val="2"/>
    </font>
    <font>
      <sz val="10"/>
      <name val="Arial Black"/>
      <family val="2"/>
    </font>
    <font>
      <i/>
      <sz val="6"/>
      <name val="Arial"/>
      <family val="2"/>
    </font>
    <font>
      <sz val="11"/>
      <color indexed="8"/>
      <name val="Arial Black"/>
      <family val="2"/>
    </font>
    <font>
      <b/>
      <sz val="9"/>
      <name val="Arial Black"/>
      <family val="2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4" fontId="4" fillId="4" borderId="1" xfId="0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164" fontId="8" fillId="4" borderId="0" xfId="0" applyFont="1" applyFill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4" fontId="8" fillId="0" borderId="3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4" fontId="8" fillId="0" borderId="0" xfId="0" applyFont="1" applyAlignment="1">
      <alignment/>
    </xf>
    <xf numFmtId="164" fontId="1" fillId="0" borderId="0" xfId="0" applyFont="1" applyAlignment="1">
      <alignment/>
    </xf>
    <xf numFmtId="166" fontId="1" fillId="0" borderId="5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4" fontId="11" fillId="0" borderId="0" xfId="0" applyFont="1" applyAlignment="1">
      <alignment/>
    </xf>
    <xf numFmtId="166" fontId="0" fillId="0" borderId="0" xfId="0" applyNumberFormat="1" applyAlignment="1">
      <alignment/>
    </xf>
    <xf numFmtId="164" fontId="1" fillId="5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/>
    </xf>
    <xf numFmtId="166" fontId="9" fillId="3" borderId="1" xfId="0" applyNumberFormat="1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/>
    </xf>
    <xf numFmtId="166" fontId="12" fillId="3" borderId="1" xfId="0" applyNumberFormat="1" applyFont="1" applyFill="1" applyBorder="1" applyAlignment="1">
      <alignment horizontal="center" vertical="center" wrapText="1"/>
    </xf>
    <xf numFmtId="164" fontId="13" fillId="4" borderId="1" xfId="0" applyFont="1" applyFill="1" applyBorder="1" applyAlignment="1">
      <alignment horizontal="center"/>
    </xf>
    <xf numFmtId="166" fontId="9" fillId="4" borderId="1" xfId="0" applyNumberFormat="1" applyFont="1" applyFill="1" applyBorder="1" applyAlignment="1">
      <alignment horizontal="center" vertical="center"/>
    </xf>
    <xf numFmtId="164" fontId="1" fillId="5" borderId="1" xfId="0" applyFont="1" applyFill="1" applyBorder="1" applyAlignment="1">
      <alignment horizontal="center"/>
    </xf>
    <xf numFmtId="166" fontId="9" fillId="5" borderId="1" xfId="0" applyNumberFormat="1" applyFont="1" applyFill="1" applyBorder="1" applyAlignment="1">
      <alignment horizontal="center"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zoomScale="104" zoomScaleNormal="104" workbookViewId="0" topLeftCell="A13">
      <selection activeCell="F29" sqref="F29"/>
    </sheetView>
  </sheetViews>
  <sheetFormatPr defaultColWidth="12.57421875" defaultRowHeight="12.75"/>
  <cols>
    <col min="1" max="1" width="6.8515625" style="0" customWidth="1"/>
    <col min="2" max="2" width="11.57421875" style="0" customWidth="1"/>
    <col min="3" max="3" width="7.8515625" style="0" customWidth="1"/>
    <col min="4" max="4" width="13.8515625" style="0" customWidth="1"/>
    <col min="5" max="5" width="13.57421875" style="0" customWidth="1"/>
    <col min="6" max="6" width="16.57421875" style="0" customWidth="1"/>
    <col min="7" max="7" width="14.7109375" style="0" customWidth="1"/>
    <col min="8" max="16384" width="11.57421875" style="0" customWidth="1"/>
  </cols>
  <sheetData>
    <row r="1" spans="6:7" ht="12.75" customHeight="1">
      <c r="F1" s="1" t="s">
        <v>0</v>
      </c>
      <c r="G1" s="1"/>
    </row>
    <row r="2" ht="12.75">
      <c r="D2" s="2" t="s">
        <v>1</v>
      </c>
    </row>
    <row r="3" ht="6.75" customHeight="1"/>
    <row r="4" spans="1:7" ht="30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19.5" customHeight="1">
      <c r="A5" s="4" t="s">
        <v>9</v>
      </c>
      <c r="B5" s="5"/>
      <c r="C5" s="6"/>
      <c r="D5" s="7">
        <f>D6</f>
        <v>0</v>
      </c>
      <c r="E5" s="7">
        <f>E6</f>
        <v>26000</v>
      </c>
      <c r="F5" s="7">
        <v>951431</v>
      </c>
      <c r="G5" s="7">
        <f>F5-D5+E5</f>
        <v>977431</v>
      </c>
    </row>
    <row r="6" spans="1:7" ht="19.5" customHeight="1">
      <c r="A6" s="8"/>
      <c r="B6" s="9" t="s">
        <v>10</v>
      </c>
      <c r="C6" s="10"/>
      <c r="D6" s="11">
        <f>D7</f>
        <v>0</v>
      </c>
      <c r="E6" s="11">
        <f>E7</f>
        <v>26000</v>
      </c>
      <c r="F6" s="11">
        <v>517017</v>
      </c>
      <c r="G6" s="11">
        <f>F6-D6+E6</f>
        <v>543017</v>
      </c>
    </row>
    <row r="7" spans="1:7" ht="19.5" customHeight="1">
      <c r="A7" s="12"/>
      <c r="B7" s="13"/>
      <c r="C7" s="14" t="s">
        <v>11</v>
      </c>
      <c r="D7" s="15"/>
      <c r="E7" s="15">
        <v>26000</v>
      </c>
      <c r="F7" s="15">
        <v>37000</v>
      </c>
      <c r="G7" s="16">
        <f>F7-D7+E7</f>
        <v>63000</v>
      </c>
    </row>
    <row r="8" spans="1:7" ht="19.5" customHeight="1">
      <c r="A8" s="4" t="s">
        <v>12</v>
      </c>
      <c r="B8" s="5"/>
      <c r="C8" s="17"/>
      <c r="D8" s="7">
        <f>D9</f>
        <v>0</v>
      </c>
      <c r="E8" s="7">
        <f>E9</f>
        <v>400</v>
      </c>
      <c r="F8" s="7">
        <v>34442</v>
      </c>
      <c r="G8" s="7">
        <f>F8-D8+E8</f>
        <v>34842</v>
      </c>
    </row>
    <row r="9" spans="1:7" ht="19.5" customHeight="1">
      <c r="A9" s="12"/>
      <c r="B9" s="13" t="s">
        <v>13</v>
      </c>
      <c r="C9" s="14"/>
      <c r="D9" s="18">
        <f>D10</f>
        <v>0</v>
      </c>
      <c r="E9" s="18">
        <f>E10</f>
        <v>400</v>
      </c>
      <c r="F9" s="18">
        <v>6400</v>
      </c>
      <c r="G9" s="11">
        <f>F9-D9+E9</f>
        <v>6800</v>
      </c>
    </row>
    <row r="10" spans="1:7" ht="19.5" customHeight="1">
      <c r="A10" s="12"/>
      <c r="B10" s="13"/>
      <c r="C10" s="14" t="s">
        <v>14</v>
      </c>
      <c r="D10" s="15"/>
      <c r="E10" s="15">
        <v>400</v>
      </c>
      <c r="F10" s="15">
        <v>0</v>
      </c>
      <c r="G10" s="16">
        <f>F10-D10+E10</f>
        <v>400</v>
      </c>
    </row>
    <row r="11" spans="1:7" ht="19.5" customHeight="1">
      <c r="A11" s="4" t="s">
        <v>15</v>
      </c>
      <c r="B11" s="5"/>
      <c r="C11" s="17"/>
      <c r="D11" s="7">
        <f>D12+D14+D20</f>
        <v>91855</v>
      </c>
      <c r="E11" s="7">
        <f>E12+E14+E20</f>
        <v>5900</v>
      </c>
      <c r="F11" s="7">
        <v>6088352</v>
      </c>
      <c r="G11" s="7">
        <f>F11-D11+E11</f>
        <v>6002397</v>
      </c>
    </row>
    <row r="12" spans="1:7" ht="19.5" customHeight="1">
      <c r="A12" s="12"/>
      <c r="B12" s="13" t="s">
        <v>16</v>
      </c>
      <c r="C12" s="14"/>
      <c r="D12" s="18">
        <f>D13</f>
        <v>0</v>
      </c>
      <c r="E12" s="18">
        <f>E13</f>
        <v>1200</v>
      </c>
      <c r="F12" s="18">
        <v>18100</v>
      </c>
      <c r="G12" s="19">
        <f>F12-D12+E12</f>
        <v>19300</v>
      </c>
    </row>
    <row r="13" spans="1:7" ht="19.5" customHeight="1">
      <c r="A13" s="12"/>
      <c r="B13" s="13"/>
      <c r="C13" s="14" t="s">
        <v>17</v>
      </c>
      <c r="D13" s="15"/>
      <c r="E13" s="15">
        <v>1200</v>
      </c>
      <c r="F13" s="15">
        <v>18000</v>
      </c>
      <c r="G13" s="20">
        <f>F13-D13+E13</f>
        <v>19200</v>
      </c>
    </row>
    <row r="14" spans="1:7" ht="19.5" customHeight="1">
      <c r="A14" s="12"/>
      <c r="B14" s="13" t="s">
        <v>18</v>
      </c>
      <c r="C14" s="14"/>
      <c r="D14" s="18">
        <f>D15+D16+D19+D17+D18</f>
        <v>81855</v>
      </c>
      <c r="E14" s="18">
        <f>E15+E16+E19+E17+E18</f>
        <v>2700</v>
      </c>
      <c r="F14" s="18">
        <v>1937600</v>
      </c>
      <c r="G14" s="19">
        <f>F14-D14+E14</f>
        <v>1858445</v>
      </c>
    </row>
    <row r="15" spans="1:7" ht="19.5" customHeight="1">
      <c r="A15" s="12"/>
      <c r="B15" s="13"/>
      <c r="C15" s="14" t="s">
        <v>19</v>
      </c>
      <c r="D15" s="15">
        <v>3000</v>
      </c>
      <c r="E15" s="15"/>
      <c r="F15" s="15">
        <v>20500</v>
      </c>
      <c r="G15" s="20">
        <f>F15-D15+E15</f>
        <v>17500</v>
      </c>
    </row>
    <row r="16" spans="1:7" ht="19.5" customHeight="1">
      <c r="A16" s="12"/>
      <c r="B16" s="13"/>
      <c r="C16" s="14" t="s">
        <v>20</v>
      </c>
      <c r="D16" s="15">
        <v>73855</v>
      </c>
      <c r="E16" s="15"/>
      <c r="F16" s="15">
        <v>547500</v>
      </c>
      <c r="G16" s="20">
        <f>F16-D16+E16</f>
        <v>473645</v>
      </c>
    </row>
    <row r="17" spans="1:7" ht="19.5" customHeight="1">
      <c r="A17" s="12"/>
      <c r="B17" s="13"/>
      <c r="C17" s="14" t="s">
        <v>21</v>
      </c>
      <c r="D17" s="15"/>
      <c r="E17" s="15">
        <v>600</v>
      </c>
      <c r="F17" s="15">
        <v>28000</v>
      </c>
      <c r="G17" s="20">
        <f>F17-D17+E17</f>
        <v>28600</v>
      </c>
    </row>
    <row r="18" spans="1:7" ht="19.5" customHeight="1">
      <c r="A18" s="12"/>
      <c r="B18" s="13"/>
      <c r="C18" s="14" t="s">
        <v>22</v>
      </c>
      <c r="D18" s="15">
        <v>5000</v>
      </c>
      <c r="E18" s="15"/>
      <c r="F18" s="15">
        <v>35000</v>
      </c>
      <c r="G18" s="20">
        <f>F18-D18+E18</f>
        <v>30000</v>
      </c>
    </row>
    <row r="19" spans="1:7" ht="19.5" customHeight="1">
      <c r="A19" s="12"/>
      <c r="B19" s="13"/>
      <c r="C19" s="14" t="s">
        <v>23</v>
      </c>
      <c r="D19" s="15"/>
      <c r="E19" s="15">
        <v>2100</v>
      </c>
      <c r="F19" s="15">
        <v>3500</v>
      </c>
      <c r="G19" s="20">
        <f>F19-D19+E19</f>
        <v>5600</v>
      </c>
    </row>
    <row r="20" spans="1:7" ht="19.5" customHeight="1">
      <c r="A20" s="12"/>
      <c r="B20" s="13" t="s">
        <v>24</v>
      </c>
      <c r="C20" s="14"/>
      <c r="D20" s="18">
        <f>D21+D22+D23</f>
        <v>10000</v>
      </c>
      <c r="E20" s="18">
        <f>E21+E22+E23</f>
        <v>2000</v>
      </c>
      <c r="F20" s="18">
        <v>2102400</v>
      </c>
      <c r="G20" s="19">
        <f>F20-D20+E20</f>
        <v>2094400</v>
      </c>
    </row>
    <row r="21" spans="1:7" ht="19.5" customHeight="1">
      <c r="A21" s="12"/>
      <c r="B21" s="13"/>
      <c r="C21" s="14" t="s">
        <v>25</v>
      </c>
      <c r="D21" s="15">
        <v>500</v>
      </c>
      <c r="E21" s="15"/>
      <c r="F21" s="15">
        <v>7000</v>
      </c>
      <c r="G21" s="20">
        <f>F21-D21+E21</f>
        <v>6500</v>
      </c>
    </row>
    <row r="22" spans="1:7" ht="19.5" customHeight="1">
      <c r="A22" s="12"/>
      <c r="B22" s="13"/>
      <c r="C22" s="14" t="s">
        <v>26</v>
      </c>
      <c r="D22" s="15"/>
      <c r="E22" s="15">
        <v>2000</v>
      </c>
      <c r="F22" s="15">
        <v>40000</v>
      </c>
      <c r="G22" s="20">
        <f>F22-D22+E22</f>
        <v>42000</v>
      </c>
    </row>
    <row r="23" spans="1:7" ht="19.5" customHeight="1">
      <c r="A23" s="12"/>
      <c r="B23" s="13"/>
      <c r="C23" s="14" t="s">
        <v>27</v>
      </c>
      <c r="D23" s="15">
        <v>9500</v>
      </c>
      <c r="E23" s="15"/>
      <c r="F23" s="15">
        <v>150000</v>
      </c>
      <c r="G23" s="20">
        <f>F23-D23+E23</f>
        <v>140500</v>
      </c>
    </row>
    <row r="24" spans="1:7" ht="19.5" customHeight="1">
      <c r="A24" s="4" t="s">
        <v>28</v>
      </c>
      <c r="B24" s="5"/>
      <c r="C24" s="17"/>
      <c r="D24" s="7">
        <f>D25</f>
        <v>0</v>
      </c>
      <c r="E24" s="7">
        <f>E25</f>
        <v>17094</v>
      </c>
      <c r="F24" s="7">
        <v>9263363</v>
      </c>
      <c r="G24" s="21">
        <f>F24-D24+E24</f>
        <v>9280457</v>
      </c>
    </row>
    <row r="25" spans="1:7" ht="19.5" customHeight="1">
      <c r="A25" s="12"/>
      <c r="B25" s="13" t="s">
        <v>29</v>
      </c>
      <c r="C25" s="14"/>
      <c r="D25" s="18">
        <f>D26</f>
        <v>0</v>
      </c>
      <c r="E25" s="18">
        <f>E26</f>
        <v>17094</v>
      </c>
      <c r="F25" s="18">
        <v>0</v>
      </c>
      <c r="G25" s="19">
        <f>F25-D25+E25</f>
        <v>17094</v>
      </c>
    </row>
    <row r="26" spans="1:7" ht="19.5" customHeight="1">
      <c r="A26" s="12"/>
      <c r="B26" s="13"/>
      <c r="C26" s="14" t="s">
        <v>30</v>
      </c>
      <c r="D26" s="15"/>
      <c r="E26" s="15">
        <v>17094</v>
      </c>
      <c r="F26" s="15">
        <v>0</v>
      </c>
      <c r="G26" s="20">
        <f>F26-D26+E26</f>
        <v>17094</v>
      </c>
    </row>
    <row r="27" spans="1:7" ht="19.5" customHeight="1">
      <c r="A27" s="4" t="s">
        <v>31</v>
      </c>
      <c r="B27" s="5"/>
      <c r="C27" s="17"/>
      <c r="D27" s="7">
        <f>D28+D30</f>
        <v>0</v>
      </c>
      <c r="E27" s="7">
        <f>E28+E30</f>
        <v>2958</v>
      </c>
      <c r="F27" s="7">
        <v>4776270</v>
      </c>
      <c r="G27" s="21">
        <f>F27-D27+E27</f>
        <v>4779228</v>
      </c>
    </row>
    <row r="28" spans="1:7" ht="19.5" customHeight="1">
      <c r="A28" s="12"/>
      <c r="B28" s="13" t="s">
        <v>32</v>
      </c>
      <c r="C28" s="14"/>
      <c r="D28" s="18">
        <f>D29</f>
        <v>0</v>
      </c>
      <c r="E28" s="18">
        <f>E29</f>
        <v>958</v>
      </c>
      <c r="F28" s="18">
        <v>3419803</v>
      </c>
      <c r="G28" s="19">
        <f>F28-D28+E28</f>
        <v>3420761</v>
      </c>
    </row>
    <row r="29" spans="1:7" ht="19.5" customHeight="1">
      <c r="A29" s="12"/>
      <c r="B29" s="13"/>
      <c r="C29" s="14" t="s">
        <v>33</v>
      </c>
      <c r="D29" s="15"/>
      <c r="E29" s="15">
        <v>958</v>
      </c>
      <c r="F29" s="15">
        <v>3399303</v>
      </c>
      <c r="G29" s="20">
        <f>F29-D29+E29</f>
        <v>3400261</v>
      </c>
    </row>
    <row r="30" spans="1:7" ht="19.5" customHeight="1">
      <c r="A30" s="12"/>
      <c r="B30" s="13" t="s">
        <v>34</v>
      </c>
      <c r="C30" s="14"/>
      <c r="D30" s="18">
        <f>D31</f>
        <v>0</v>
      </c>
      <c r="E30" s="18">
        <f>E31</f>
        <v>2000</v>
      </c>
      <c r="F30" s="18">
        <v>28000</v>
      </c>
      <c r="G30" s="19">
        <f>F30-D30+E30</f>
        <v>30000</v>
      </c>
    </row>
    <row r="31" spans="1:7" ht="19.5" customHeight="1">
      <c r="A31" s="12"/>
      <c r="B31" s="13"/>
      <c r="C31" s="14" t="s">
        <v>35</v>
      </c>
      <c r="D31" s="15"/>
      <c r="E31" s="15">
        <v>2000</v>
      </c>
      <c r="F31" s="15">
        <v>28000</v>
      </c>
      <c r="G31" s="20">
        <f>F31-D31+E31</f>
        <v>30000</v>
      </c>
    </row>
    <row r="32" spans="1:7" ht="21" customHeight="1">
      <c r="A32" s="22" t="s">
        <v>36</v>
      </c>
      <c r="B32" s="22" t="e">
        <f>#N/A</f>
        <v>#VALUE!</v>
      </c>
      <c r="C32" s="22" t="e">
        <f>#N/A</f>
        <v>#VALUE!</v>
      </c>
      <c r="D32" s="23">
        <f>D5+D8+D11+D24+D27</f>
        <v>91855</v>
      </c>
      <c r="E32" s="23">
        <f>E5+E8+E11+E24+E27</f>
        <v>52352</v>
      </c>
      <c r="F32" s="24"/>
      <c r="G32" s="24"/>
    </row>
    <row r="33" spans="1:7" ht="15.75" customHeight="1">
      <c r="A33" s="25"/>
      <c r="B33" s="26"/>
      <c r="C33" s="26"/>
      <c r="D33" s="26"/>
      <c r="E33" s="26"/>
      <c r="F33" s="26"/>
      <c r="G33" s="26"/>
    </row>
    <row r="34" spans="1:7" ht="18" customHeight="1">
      <c r="A34" s="27" t="s">
        <v>37</v>
      </c>
      <c r="B34" s="28"/>
      <c r="C34" s="28"/>
      <c r="D34" s="28"/>
      <c r="E34" s="28"/>
      <c r="F34" s="29" t="s">
        <v>38</v>
      </c>
      <c r="G34" s="30" t="s">
        <v>39</v>
      </c>
    </row>
    <row r="35" spans="1:7" ht="24" customHeight="1">
      <c r="A35" s="31" t="s">
        <v>40</v>
      </c>
      <c r="B35" s="32"/>
      <c r="C35" s="32"/>
      <c r="D35" s="32"/>
      <c r="E35" s="32"/>
      <c r="F35" s="33">
        <v>26541832</v>
      </c>
      <c r="G35" s="34">
        <f>F35-D32+E32</f>
        <v>26502329</v>
      </c>
    </row>
    <row r="36" spans="1:7" ht="18" customHeight="1">
      <c r="A36" s="31" t="s">
        <v>41</v>
      </c>
      <c r="B36" s="32"/>
      <c r="C36" s="32"/>
      <c r="D36" s="32"/>
      <c r="E36" s="32"/>
      <c r="F36" s="33">
        <v>27074232</v>
      </c>
      <c r="G36" s="34">
        <f>F36-D32+E32</f>
        <v>27034729</v>
      </c>
    </row>
    <row r="37" spans="1:7" ht="18" customHeight="1">
      <c r="A37" s="31" t="s">
        <v>42</v>
      </c>
      <c r="B37" s="32"/>
      <c r="C37" s="32"/>
      <c r="D37" s="32"/>
      <c r="E37" s="32"/>
      <c r="F37" s="33">
        <f>F36-F35</f>
        <v>532400</v>
      </c>
      <c r="G37" s="34">
        <f>G36-G35</f>
        <v>532400</v>
      </c>
    </row>
    <row r="38" spans="1:7" ht="12.75">
      <c r="A38" s="35" t="s">
        <v>43</v>
      </c>
      <c r="G38" s="36"/>
    </row>
    <row r="39" ht="12.75">
      <c r="G39" s="36"/>
    </row>
    <row r="40" ht="12.75">
      <c r="G40" s="36"/>
    </row>
    <row r="41" ht="12.75">
      <c r="G41" s="36"/>
    </row>
    <row r="42" ht="12.75">
      <c r="G42" s="36"/>
    </row>
    <row r="43" ht="12.75">
      <c r="G43" s="36"/>
    </row>
    <row r="44" ht="12.75">
      <c r="G44" s="36"/>
    </row>
    <row r="45" ht="12.75">
      <c r="G45" s="36"/>
    </row>
    <row r="46" ht="12.75">
      <c r="G46" s="36"/>
    </row>
    <row r="47" ht="12.75">
      <c r="G47" s="36"/>
    </row>
    <row r="48" ht="12.75">
      <c r="G48" s="36"/>
    </row>
    <row r="49" ht="12.75">
      <c r="G49" s="36"/>
    </row>
    <row r="50" ht="12.75">
      <c r="G50" s="36"/>
    </row>
    <row r="51" ht="12.75">
      <c r="G51" s="36"/>
    </row>
    <row r="52" ht="12.75">
      <c r="G52" s="36"/>
    </row>
    <row r="53" ht="12.75">
      <c r="G53" s="36"/>
    </row>
    <row r="54" ht="12.75">
      <c r="G54" s="36"/>
    </row>
    <row r="55" ht="12.75">
      <c r="G55" s="36"/>
    </row>
    <row r="56" ht="12.75">
      <c r="G56" s="36"/>
    </row>
    <row r="57" ht="12.75">
      <c r="G57" s="36"/>
    </row>
    <row r="58" ht="12.75">
      <c r="G58" s="36"/>
    </row>
    <row r="59" ht="12.75">
      <c r="G59" s="36"/>
    </row>
    <row r="60" ht="12.75">
      <c r="G60" s="36"/>
    </row>
    <row r="61" ht="12.75">
      <c r="G61" s="36"/>
    </row>
    <row r="62" ht="12.75">
      <c r="G62" s="36"/>
    </row>
    <row r="63" ht="12.75">
      <c r="G63" s="36"/>
    </row>
    <row r="64" ht="12.75">
      <c r="G64" s="36"/>
    </row>
    <row r="65" ht="12.75">
      <c r="G65" s="36"/>
    </row>
    <row r="66" ht="12.75">
      <c r="G66" s="36"/>
    </row>
    <row r="67" ht="12.75">
      <c r="G67" s="36"/>
    </row>
    <row r="68" ht="12.75">
      <c r="G68" s="36"/>
    </row>
    <row r="69" ht="12.75">
      <c r="G69" s="36"/>
    </row>
    <row r="70" ht="12.75">
      <c r="G70" s="36"/>
    </row>
    <row r="71" ht="12.75">
      <c r="G71" s="36"/>
    </row>
    <row r="72" ht="12.75">
      <c r="G72" s="36"/>
    </row>
    <row r="73" ht="12.75">
      <c r="G73" s="36"/>
    </row>
    <row r="74" ht="12.75">
      <c r="G74" s="36"/>
    </row>
    <row r="75" ht="12.75">
      <c r="G75" s="36"/>
    </row>
    <row r="76" ht="12.75">
      <c r="G76" s="36"/>
    </row>
  </sheetData>
  <sheetProtection selectLockedCells="1" selectUnlockedCells="1"/>
  <mergeCells count="2">
    <mergeCell ref="F1:G1"/>
    <mergeCell ref="A32:C32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="104" zoomScaleNormal="104" workbookViewId="0" topLeftCell="A88">
      <selection activeCell="J119" sqref="J119"/>
    </sheetView>
  </sheetViews>
  <sheetFormatPr defaultColWidth="12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  <col min="8" max="16384" width="11.57421875" style="0" customWidth="1"/>
  </cols>
  <sheetData>
    <row r="1" spans="6:7" ht="12.75" customHeight="1">
      <c r="F1" s="1" t="s">
        <v>44</v>
      </c>
      <c r="G1" s="1"/>
    </row>
    <row r="2" ht="12.75">
      <c r="F2" s="1"/>
    </row>
    <row r="3" ht="12.75">
      <c r="D3" s="2" t="s">
        <v>45</v>
      </c>
    </row>
    <row r="5" spans="1:7" ht="44.25" customHeight="1">
      <c r="A5" s="37" t="s">
        <v>2</v>
      </c>
      <c r="B5" s="37" t="s">
        <v>3</v>
      </c>
      <c r="C5" s="37" t="s">
        <v>4</v>
      </c>
      <c r="D5" s="37" t="s">
        <v>5</v>
      </c>
      <c r="E5" s="37" t="s">
        <v>6</v>
      </c>
      <c r="F5" s="37" t="s">
        <v>7</v>
      </c>
      <c r="G5" s="37" t="s">
        <v>8</v>
      </c>
    </row>
    <row r="6" spans="1:7" ht="21" customHeight="1">
      <c r="A6" s="38">
        <v>600</v>
      </c>
      <c r="B6" s="38"/>
      <c r="C6" s="38"/>
      <c r="D6" s="7">
        <f>D7</f>
        <v>14034</v>
      </c>
      <c r="E6" s="7">
        <f>E7</f>
        <v>0</v>
      </c>
      <c r="F6" s="7">
        <v>806704</v>
      </c>
      <c r="G6" s="21">
        <f>F6-D6+E6</f>
        <v>792670</v>
      </c>
    </row>
    <row r="7" spans="1:7" ht="21" customHeight="1">
      <c r="A7" s="39"/>
      <c r="B7" s="39">
        <v>60016</v>
      </c>
      <c r="C7" s="40"/>
      <c r="D7" s="11">
        <f>D8</f>
        <v>14034</v>
      </c>
      <c r="E7" s="11">
        <f>E8</f>
        <v>0</v>
      </c>
      <c r="F7" s="11">
        <v>806704</v>
      </c>
      <c r="G7" s="19">
        <f>F7-D7+E7</f>
        <v>792670</v>
      </c>
    </row>
    <row r="8" spans="1:7" ht="21" customHeight="1">
      <c r="A8" s="40"/>
      <c r="B8" s="40"/>
      <c r="C8" s="40">
        <v>4270</v>
      </c>
      <c r="D8" s="16">
        <v>14034</v>
      </c>
      <c r="E8" s="11"/>
      <c r="F8" s="16">
        <v>155000</v>
      </c>
      <c r="G8" s="20">
        <f>F8-D8+E8</f>
        <v>140966</v>
      </c>
    </row>
    <row r="9" spans="1:7" ht="21" customHeight="1">
      <c r="A9" s="41">
        <v>700</v>
      </c>
      <c r="B9" s="41"/>
      <c r="C9" s="41"/>
      <c r="D9" s="21">
        <f>D10+D14</f>
        <v>20800</v>
      </c>
      <c r="E9" s="21">
        <f>E10+E14</f>
        <v>0</v>
      </c>
      <c r="F9" s="21">
        <v>158466</v>
      </c>
      <c r="G9" s="21">
        <f>F9-D9+E9</f>
        <v>137666</v>
      </c>
    </row>
    <row r="10" spans="1:7" ht="21" customHeight="1">
      <c r="A10" s="39"/>
      <c r="B10" s="39">
        <v>70004</v>
      </c>
      <c r="C10" s="39"/>
      <c r="D10" s="11">
        <f>D11+D12+D13</f>
        <v>8300</v>
      </c>
      <c r="E10" s="11">
        <f>E11+E12+E13</f>
        <v>0</v>
      </c>
      <c r="F10" s="11">
        <v>21450</v>
      </c>
      <c r="G10" s="19">
        <f>F10-D10+E10</f>
        <v>13150</v>
      </c>
    </row>
    <row r="11" spans="1:7" ht="21" customHeight="1">
      <c r="A11" s="42"/>
      <c r="B11" s="42"/>
      <c r="C11" s="42">
        <v>4260</v>
      </c>
      <c r="D11" s="43">
        <v>2100</v>
      </c>
      <c r="E11" s="43"/>
      <c r="F11" s="43">
        <v>3500</v>
      </c>
      <c r="G11" s="20">
        <f>F11-D11+E11</f>
        <v>1400</v>
      </c>
    </row>
    <row r="12" spans="1:7" ht="21" customHeight="1">
      <c r="A12" s="42"/>
      <c r="B12" s="42"/>
      <c r="C12" s="42">
        <v>4270</v>
      </c>
      <c r="D12" s="43">
        <v>2200</v>
      </c>
      <c r="E12" s="43"/>
      <c r="F12" s="43">
        <v>3000</v>
      </c>
      <c r="G12" s="20">
        <f>F12-D12+E12</f>
        <v>800</v>
      </c>
    </row>
    <row r="13" spans="1:7" ht="21" customHeight="1">
      <c r="A13" s="42"/>
      <c r="B13" s="42"/>
      <c r="C13" s="42">
        <v>4300</v>
      </c>
      <c r="D13" s="43">
        <v>4000</v>
      </c>
      <c r="E13" s="43"/>
      <c r="F13" s="43">
        <v>14950</v>
      </c>
      <c r="G13" s="20">
        <f>F13-D13+E13</f>
        <v>10950</v>
      </c>
    </row>
    <row r="14" spans="1:7" ht="21" customHeight="1">
      <c r="A14" s="42"/>
      <c r="B14" s="44">
        <v>70005</v>
      </c>
      <c r="C14" s="44"/>
      <c r="D14" s="45">
        <f>D15</f>
        <v>12500</v>
      </c>
      <c r="E14" s="45">
        <f>E15</f>
        <v>0</v>
      </c>
      <c r="F14" s="45">
        <v>84462</v>
      </c>
      <c r="G14" s="19">
        <f>F14-D14+E14</f>
        <v>71962</v>
      </c>
    </row>
    <row r="15" spans="1:7" ht="21" customHeight="1">
      <c r="A15" s="42"/>
      <c r="B15" s="42"/>
      <c r="C15" s="42">
        <v>4300</v>
      </c>
      <c r="D15" s="43">
        <v>12500</v>
      </c>
      <c r="E15" s="43"/>
      <c r="F15" s="43">
        <v>41700</v>
      </c>
      <c r="G15" s="20">
        <f>F15-D15+E15</f>
        <v>29200</v>
      </c>
    </row>
    <row r="16" spans="1:7" ht="21" customHeight="1">
      <c r="A16" s="46">
        <v>710</v>
      </c>
      <c r="B16" s="46"/>
      <c r="C16" s="46"/>
      <c r="D16" s="47">
        <f>D17</f>
        <v>24500</v>
      </c>
      <c r="E16" s="47">
        <f>E17</f>
        <v>0</v>
      </c>
      <c r="F16" s="47">
        <v>120587</v>
      </c>
      <c r="G16" s="21">
        <f>F16-D16+E16</f>
        <v>96087</v>
      </c>
    </row>
    <row r="17" spans="1:7" ht="21" customHeight="1">
      <c r="A17" s="42"/>
      <c r="B17" s="44">
        <v>71004</v>
      </c>
      <c r="C17" s="42"/>
      <c r="D17" s="45">
        <f>D18</f>
        <v>24500</v>
      </c>
      <c r="E17" s="45">
        <f>E18</f>
        <v>0</v>
      </c>
      <c r="F17" s="45">
        <v>53587</v>
      </c>
      <c r="G17" s="19">
        <f>F17-D17+E17</f>
        <v>29087</v>
      </c>
    </row>
    <row r="18" spans="1:7" ht="21" customHeight="1">
      <c r="A18" s="42"/>
      <c r="B18" s="42"/>
      <c r="C18" s="42">
        <v>4300</v>
      </c>
      <c r="D18" s="43">
        <v>24500</v>
      </c>
      <c r="E18" s="43"/>
      <c r="F18" s="43">
        <v>53587</v>
      </c>
      <c r="G18" s="20">
        <f>F18-D18+E18</f>
        <v>29087</v>
      </c>
    </row>
    <row r="19" spans="1:7" ht="18" customHeight="1">
      <c r="A19" s="46">
        <v>750</v>
      </c>
      <c r="B19" s="46"/>
      <c r="C19" s="46"/>
      <c r="D19" s="47">
        <f>D20</f>
        <v>1500</v>
      </c>
      <c r="E19" s="47">
        <f>E20</f>
        <v>26109</v>
      </c>
      <c r="F19" s="47">
        <v>2234918</v>
      </c>
      <c r="G19" s="21">
        <f>F19-D19+E19</f>
        <v>2259527</v>
      </c>
    </row>
    <row r="20" spans="1:7" ht="21" customHeight="1">
      <c r="A20" s="42"/>
      <c r="B20" s="44">
        <v>75023</v>
      </c>
      <c r="C20" s="44"/>
      <c r="D20" s="45">
        <f>D21+D22+D23+D24+D25+D26+D27+D28</f>
        <v>1500</v>
      </c>
      <c r="E20" s="45">
        <f>E21+E22+E23+E24+E25+E26+E27+E28</f>
        <v>26109</v>
      </c>
      <c r="F20" s="45">
        <v>1929711</v>
      </c>
      <c r="G20" s="19">
        <f>F20-D20+E20</f>
        <v>1954320</v>
      </c>
    </row>
    <row r="21" spans="1:7" ht="21" customHeight="1">
      <c r="A21" s="42"/>
      <c r="B21" s="44"/>
      <c r="C21" s="42">
        <v>3030</v>
      </c>
      <c r="D21" s="43">
        <v>500</v>
      </c>
      <c r="E21" s="43"/>
      <c r="F21" s="43">
        <v>6000</v>
      </c>
      <c r="G21" s="20">
        <f>F21-D21+E21</f>
        <v>5500</v>
      </c>
    </row>
    <row r="22" spans="1:7" ht="21" customHeight="1">
      <c r="A22" s="42"/>
      <c r="B22" s="44"/>
      <c r="C22" s="42">
        <v>4110</v>
      </c>
      <c r="D22" s="43"/>
      <c r="E22" s="43">
        <v>16690</v>
      </c>
      <c r="F22" s="43">
        <v>207506</v>
      </c>
      <c r="G22" s="20">
        <f>F22-D22+E22</f>
        <v>224196</v>
      </c>
    </row>
    <row r="23" spans="1:7" ht="21" customHeight="1">
      <c r="A23" s="42"/>
      <c r="B23" s="42"/>
      <c r="C23" s="42">
        <v>4120</v>
      </c>
      <c r="D23" s="43">
        <v>1000</v>
      </c>
      <c r="E23" s="43"/>
      <c r="F23" s="43">
        <v>23607</v>
      </c>
      <c r="G23" s="20">
        <f>F23-D23+E23</f>
        <v>22607</v>
      </c>
    </row>
    <row r="24" spans="1:7" ht="21" customHeight="1">
      <c r="A24" s="42"/>
      <c r="B24" s="42"/>
      <c r="C24" s="42">
        <v>4210</v>
      </c>
      <c r="D24" s="43"/>
      <c r="E24" s="43">
        <v>2566</v>
      </c>
      <c r="F24" s="43">
        <v>90000</v>
      </c>
      <c r="G24" s="20">
        <f>F24-D24+E24</f>
        <v>92566</v>
      </c>
    </row>
    <row r="25" spans="1:7" ht="21" customHeight="1">
      <c r="A25" s="42"/>
      <c r="B25" s="42"/>
      <c r="C25" s="42">
        <v>4300</v>
      </c>
      <c r="D25" s="43"/>
      <c r="E25" s="43">
        <v>3839</v>
      </c>
      <c r="F25" s="43">
        <v>141000</v>
      </c>
      <c r="G25" s="20">
        <f>F25-D25+E25</f>
        <v>144839</v>
      </c>
    </row>
    <row r="26" spans="1:7" ht="21" customHeight="1">
      <c r="A26" s="42"/>
      <c r="B26" s="42"/>
      <c r="C26" s="42">
        <v>4410</v>
      </c>
      <c r="D26" s="43"/>
      <c r="E26" s="43">
        <v>730</v>
      </c>
      <c r="F26" s="43">
        <v>8250</v>
      </c>
      <c r="G26" s="20">
        <f>F26-D26+E26</f>
        <v>8980</v>
      </c>
    </row>
    <row r="27" spans="1:7" ht="21" customHeight="1">
      <c r="A27" s="42"/>
      <c r="B27" s="42"/>
      <c r="C27" s="42">
        <v>4430</v>
      </c>
      <c r="D27" s="43"/>
      <c r="E27" s="43">
        <v>200</v>
      </c>
      <c r="F27" s="43">
        <v>4128</v>
      </c>
      <c r="G27" s="20">
        <f>F27-D27+E27</f>
        <v>4328</v>
      </c>
    </row>
    <row r="28" spans="1:7" ht="21" customHeight="1">
      <c r="A28" s="42"/>
      <c r="B28" s="42"/>
      <c r="C28" s="42">
        <v>4700</v>
      </c>
      <c r="D28" s="43"/>
      <c r="E28" s="43">
        <v>2084</v>
      </c>
      <c r="F28" s="43">
        <v>15000</v>
      </c>
      <c r="G28" s="20">
        <f>F28-D28+E28</f>
        <v>17084</v>
      </c>
    </row>
    <row r="29" spans="1:7" ht="19.5" customHeight="1">
      <c r="A29" s="46">
        <v>757</v>
      </c>
      <c r="B29" s="46"/>
      <c r="C29" s="46"/>
      <c r="D29" s="47">
        <f>D30</f>
        <v>0</v>
      </c>
      <c r="E29" s="47">
        <f>E30</f>
        <v>26193</v>
      </c>
      <c r="F29" s="47">
        <v>681000</v>
      </c>
      <c r="G29" s="21">
        <f>F29-D29+E29</f>
        <v>707193</v>
      </c>
    </row>
    <row r="30" spans="1:7" ht="21" customHeight="1">
      <c r="A30" s="42"/>
      <c r="B30" s="44">
        <v>75702</v>
      </c>
      <c r="C30" s="42"/>
      <c r="D30" s="45">
        <f>D31</f>
        <v>0</v>
      </c>
      <c r="E30" s="45">
        <f>E31</f>
        <v>26193</v>
      </c>
      <c r="F30" s="45">
        <v>681000</v>
      </c>
      <c r="G30" s="19">
        <f>F30-D30+E30</f>
        <v>707193</v>
      </c>
    </row>
    <row r="31" spans="1:7" ht="18.75" customHeight="1">
      <c r="A31" s="42"/>
      <c r="B31" s="42"/>
      <c r="C31" s="42">
        <v>8070</v>
      </c>
      <c r="D31" s="43"/>
      <c r="E31" s="43">
        <v>26193</v>
      </c>
      <c r="F31" s="43">
        <v>681000</v>
      </c>
      <c r="G31" s="20">
        <f>F31-D31+E31</f>
        <v>707193</v>
      </c>
    </row>
    <row r="32" spans="1:7" ht="19.5" customHeight="1">
      <c r="A32" s="46">
        <v>801</v>
      </c>
      <c r="B32" s="48"/>
      <c r="C32" s="46"/>
      <c r="D32" s="47">
        <f>D33+D43+D47+D54+D63+D69+D74</f>
        <v>72192</v>
      </c>
      <c r="E32" s="47">
        <f>E33+E43+E47+E54+E63+E69+E74</f>
        <v>58492</v>
      </c>
      <c r="F32" s="47">
        <v>8671762</v>
      </c>
      <c r="G32" s="49">
        <f>F32-D32+E32</f>
        <v>8658062</v>
      </c>
    </row>
    <row r="33" spans="1:7" ht="21" customHeight="1">
      <c r="A33" s="42"/>
      <c r="B33" s="44">
        <v>80101</v>
      </c>
      <c r="C33" s="42"/>
      <c r="D33" s="45">
        <f>D34+D35+D36+D37+D38+D39+D40+D41+D42</f>
        <v>40637</v>
      </c>
      <c r="E33" s="45">
        <f>E34+E35+E36+E37+E38+E39+E40+E41+E42</f>
        <v>3663</v>
      </c>
      <c r="F33" s="45">
        <v>4610006</v>
      </c>
      <c r="G33" s="19">
        <f>F33-D33+E33</f>
        <v>4573032</v>
      </c>
    </row>
    <row r="34" spans="1:7" ht="21" customHeight="1">
      <c r="A34" s="42"/>
      <c r="B34" s="42"/>
      <c r="C34" s="42">
        <v>3020</v>
      </c>
      <c r="D34" s="43"/>
      <c r="E34" s="43">
        <v>2600</v>
      </c>
      <c r="F34" s="43">
        <v>189174</v>
      </c>
      <c r="G34" s="20">
        <f>F34-D34+E34</f>
        <v>191774</v>
      </c>
    </row>
    <row r="35" spans="1:7" ht="21" customHeight="1">
      <c r="A35" s="42"/>
      <c r="B35" s="42"/>
      <c r="C35" s="42">
        <v>4010</v>
      </c>
      <c r="D35" s="43">
        <v>13827</v>
      </c>
      <c r="E35" s="43"/>
      <c r="F35" s="43">
        <v>2936752</v>
      </c>
      <c r="G35" s="20">
        <f>F35-D35+E35</f>
        <v>2922925</v>
      </c>
    </row>
    <row r="36" spans="1:7" ht="21" customHeight="1">
      <c r="A36" s="42"/>
      <c r="B36" s="42"/>
      <c r="C36" s="42">
        <v>4110</v>
      </c>
      <c r="D36" s="43"/>
      <c r="E36" s="43">
        <v>798</v>
      </c>
      <c r="F36" s="43">
        <v>552491</v>
      </c>
      <c r="G36" s="20">
        <f>F36-D36+E36</f>
        <v>553289</v>
      </c>
    </row>
    <row r="37" spans="1:7" ht="21" customHeight="1">
      <c r="A37" s="42"/>
      <c r="B37" s="42"/>
      <c r="C37" s="42">
        <v>4120</v>
      </c>
      <c r="D37" s="43">
        <v>1409</v>
      </c>
      <c r="E37" s="43"/>
      <c r="F37" s="43">
        <v>70300</v>
      </c>
      <c r="G37" s="20">
        <f>F37-D37+E37</f>
        <v>68891</v>
      </c>
    </row>
    <row r="38" spans="1:7" ht="21" customHeight="1">
      <c r="A38" s="42"/>
      <c r="B38" s="42"/>
      <c r="C38" s="42">
        <v>4260</v>
      </c>
      <c r="D38" s="43">
        <v>20000</v>
      </c>
      <c r="E38" s="43"/>
      <c r="F38" s="43">
        <v>192850</v>
      </c>
      <c r="G38" s="20">
        <f>F38-D38+E38</f>
        <v>172850</v>
      </c>
    </row>
    <row r="39" spans="1:7" ht="21" customHeight="1">
      <c r="A39" s="42"/>
      <c r="B39" s="42"/>
      <c r="C39" s="42">
        <v>4280</v>
      </c>
      <c r="D39" s="43"/>
      <c r="E39" s="43">
        <v>265</v>
      </c>
      <c r="F39" s="43">
        <v>1030</v>
      </c>
      <c r="G39" s="20">
        <f>F39-D39+E39</f>
        <v>1295</v>
      </c>
    </row>
    <row r="40" spans="1:7" ht="18.75" customHeight="1">
      <c r="A40" s="42"/>
      <c r="B40" s="42"/>
      <c r="C40" s="42">
        <v>4350</v>
      </c>
      <c r="D40" s="43">
        <v>710</v>
      </c>
      <c r="E40" s="43"/>
      <c r="F40" s="43">
        <v>2534</v>
      </c>
      <c r="G40" s="20">
        <f>F40-D40+E40</f>
        <v>1824</v>
      </c>
    </row>
    <row r="41" spans="1:7" ht="18.75" customHeight="1">
      <c r="A41" s="42"/>
      <c r="B41" s="42"/>
      <c r="C41" s="42">
        <v>4370</v>
      </c>
      <c r="D41" s="43">
        <v>2400</v>
      </c>
      <c r="E41" s="43"/>
      <c r="F41" s="43">
        <v>11000</v>
      </c>
      <c r="G41" s="20">
        <f>F41-D41+E41</f>
        <v>8600</v>
      </c>
    </row>
    <row r="42" spans="1:7" ht="21" customHeight="1">
      <c r="A42" s="42"/>
      <c r="B42" s="42"/>
      <c r="C42" s="42">
        <v>4430</v>
      </c>
      <c r="D42" s="43">
        <v>2291</v>
      </c>
      <c r="E42" s="43"/>
      <c r="F42" s="43">
        <v>4100</v>
      </c>
      <c r="G42" s="20">
        <f>F42-D42+E42</f>
        <v>1809</v>
      </c>
    </row>
    <row r="43" spans="1:7" ht="21" customHeight="1">
      <c r="A43" s="42"/>
      <c r="B43" s="44">
        <v>80103</v>
      </c>
      <c r="C43" s="42"/>
      <c r="D43" s="45">
        <f>D44+D45+D46</f>
        <v>0</v>
      </c>
      <c r="E43" s="45">
        <f>E44+E45+E46</f>
        <v>4422</v>
      </c>
      <c r="F43" s="45">
        <v>397231</v>
      </c>
      <c r="G43" s="19">
        <f>F43-D43+E43</f>
        <v>401653</v>
      </c>
    </row>
    <row r="44" spans="1:7" ht="21" customHeight="1">
      <c r="A44" s="42"/>
      <c r="B44" s="42"/>
      <c r="C44" s="42">
        <v>3020</v>
      </c>
      <c r="D44" s="43"/>
      <c r="E44" s="43">
        <v>237</v>
      </c>
      <c r="F44" s="43">
        <v>20998</v>
      </c>
      <c r="G44" s="20">
        <f>F44-D44+E44</f>
        <v>21235</v>
      </c>
    </row>
    <row r="45" spans="1:7" ht="21" customHeight="1">
      <c r="A45" s="42"/>
      <c r="B45" s="42"/>
      <c r="C45" s="42">
        <v>4010</v>
      </c>
      <c r="D45" s="43"/>
      <c r="E45" s="43">
        <v>3754</v>
      </c>
      <c r="F45" s="43">
        <v>295414</v>
      </c>
      <c r="G45" s="20">
        <f>F45-D45+E45</f>
        <v>299168</v>
      </c>
    </row>
    <row r="46" spans="1:7" ht="21" customHeight="1">
      <c r="A46" s="42"/>
      <c r="B46" s="42"/>
      <c r="C46" s="42">
        <v>4110</v>
      </c>
      <c r="D46" s="43"/>
      <c r="E46" s="43">
        <v>431</v>
      </c>
      <c r="F46" s="43">
        <v>53364</v>
      </c>
      <c r="G46" s="20">
        <f>F46-D46+E46</f>
        <v>53795</v>
      </c>
    </row>
    <row r="47" spans="1:7" ht="21" customHeight="1">
      <c r="A47" s="42"/>
      <c r="B47" s="44">
        <v>80104</v>
      </c>
      <c r="C47" s="42"/>
      <c r="D47" s="45">
        <f>D48+D49+D50+D51+D52+D53</f>
        <v>7403</v>
      </c>
      <c r="E47" s="45">
        <f>E48+E49+E50+E51+E52+E53</f>
        <v>8649</v>
      </c>
      <c r="F47" s="45">
        <v>862267</v>
      </c>
      <c r="G47" s="19">
        <f>F47-D47+E47</f>
        <v>863513</v>
      </c>
    </row>
    <row r="48" spans="1:7" ht="21" customHeight="1">
      <c r="A48" s="42"/>
      <c r="B48" s="42"/>
      <c r="C48" s="42">
        <v>3020</v>
      </c>
      <c r="D48" s="43">
        <v>2200</v>
      </c>
      <c r="E48" s="43"/>
      <c r="F48" s="43">
        <v>25548</v>
      </c>
      <c r="G48" s="20">
        <f>F48-D48+E48</f>
        <v>23348</v>
      </c>
    </row>
    <row r="49" spans="1:7" ht="21" customHeight="1">
      <c r="A49" s="42"/>
      <c r="B49" s="42"/>
      <c r="C49" s="42">
        <v>4010</v>
      </c>
      <c r="D49" s="43">
        <v>1920</v>
      </c>
      <c r="E49" s="43"/>
      <c r="F49" s="43">
        <v>497351</v>
      </c>
      <c r="G49" s="20">
        <f>F49-D49+E49</f>
        <v>495431</v>
      </c>
    </row>
    <row r="50" spans="1:7" ht="21" customHeight="1">
      <c r="A50" s="42"/>
      <c r="B50" s="42"/>
      <c r="C50" s="42">
        <v>4110</v>
      </c>
      <c r="D50" s="43"/>
      <c r="E50" s="43">
        <v>4649</v>
      </c>
      <c r="F50" s="43">
        <v>86798</v>
      </c>
      <c r="G50" s="20">
        <f>F50-D50+E50</f>
        <v>91447</v>
      </c>
    </row>
    <row r="51" spans="1:7" ht="21" customHeight="1">
      <c r="A51" s="42"/>
      <c r="B51" s="42"/>
      <c r="C51" s="42">
        <v>4120</v>
      </c>
      <c r="D51" s="43">
        <v>3033</v>
      </c>
      <c r="E51" s="43"/>
      <c r="F51" s="43">
        <v>13850</v>
      </c>
      <c r="G51" s="20">
        <f>F51-D51+E51</f>
        <v>10817</v>
      </c>
    </row>
    <row r="52" spans="1:7" ht="21" customHeight="1">
      <c r="A52" s="42"/>
      <c r="B52" s="42"/>
      <c r="C52" s="42">
        <v>4220</v>
      </c>
      <c r="D52" s="43"/>
      <c r="E52" s="43">
        <v>4000</v>
      </c>
      <c r="F52" s="43">
        <v>55880</v>
      </c>
      <c r="G52" s="20">
        <f>F52-D52+E52</f>
        <v>59880</v>
      </c>
    </row>
    <row r="53" spans="1:7" ht="21" customHeight="1">
      <c r="A53" s="42"/>
      <c r="B53" s="42"/>
      <c r="C53" s="42">
        <v>4280</v>
      </c>
      <c r="D53" s="43">
        <v>250</v>
      </c>
      <c r="E53" s="43"/>
      <c r="F53" s="43">
        <v>250</v>
      </c>
      <c r="G53" s="20">
        <f>F53-D53+E53</f>
        <v>0</v>
      </c>
    </row>
    <row r="54" spans="1:7" ht="21" customHeight="1">
      <c r="A54" s="42"/>
      <c r="B54" s="44">
        <v>80110</v>
      </c>
      <c r="C54" s="42"/>
      <c r="D54" s="45">
        <f>D55+D56+D57+D58+D59+D60+D61+D62</f>
        <v>11190</v>
      </c>
      <c r="E54" s="45">
        <f>E55+E56+E57+E58+E59+E60+E61+E62</f>
        <v>30478</v>
      </c>
      <c r="F54" s="45">
        <v>2009636</v>
      </c>
      <c r="G54" s="19">
        <f>F54-D54+E54</f>
        <v>2028924</v>
      </c>
    </row>
    <row r="55" spans="1:7" ht="21" customHeight="1">
      <c r="A55" s="42"/>
      <c r="B55" s="42"/>
      <c r="C55" s="42">
        <v>4010</v>
      </c>
      <c r="D55" s="43"/>
      <c r="E55" s="43">
        <v>5149</v>
      </c>
      <c r="F55" s="43">
        <v>1301888</v>
      </c>
      <c r="G55" s="20">
        <f>F55-D55+E55</f>
        <v>1307037</v>
      </c>
    </row>
    <row r="56" spans="1:7" ht="21" customHeight="1">
      <c r="A56" s="42"/>
      <c r="B56" s="42"/>
      <c r="C56" s="42">
        <v>4110</v>
      </c>
      <c r="D56" s="43"/>
      <c r="E56" s="43">
        <v>21757</v>
      </c>
      <c r="F56" s="43">
        <v>226830</v>
      </c>
      <c r="G56" s="20">
        <f>F56-D56+E56</f>
        <v>248587</v>
      </c>
    </row>
    <row r="57" spans="1:7" ht="21" customHeight="1">
      <c r="A57" s="42"/>
      <c r="B57" s="42"/>
      <c r="C57" s="42">
        <v>4120</v>
      </c>
      <c r="D57" s="43">
        <v>5407</v>
      </c>
      <c r="E57" s="43"/>
      <c r="F57" s="43">
        <v>36470</v>
      </c>
      <c r="G57" s="20">
        <f>F57-D57+E57</f>
        <v>31063</v>
      </c>
    </row>
    <row r="58" spans="1:7" ht="21" customHeight="1">
      <c r="A58" s="42"/>
      <c r="B58" s="42"/>
      <c r="C58" s="42">
        <v>4210</v>
      </c>
      <c r="D58" s="43"/>
      <c r="E58" s="43">
        <v>3137</v>
      </c>
      <c r="F58" s="43">
        <v>14000</v>
      </c>
      <c r="G58" s="20">
        <f>F58-D58+E58</f>
        <v>17137</v>
      </c>
    </row>
    <row r="59" spans="1:7" ht="21" customHeight="1">
      <c r="A59" s="42"/>
      <c r="B59" s="42"/>
      <c r="C59" s="42">
        <v>4240</v>
      </c>
      <c r="D59" s="43"/>
      <c r="E59" s="43">
        <v>267</v>
      </c>
      <c r="F59" s="43">
        <v>5000</v>
      </c>
      <c r="G59" s="20">
        <f>F59-D59+E59</f>
        <v>5267</v>
      </c>
    </row>
    <row r="60" spans="1:7" ht="21" customHeight="1">
      <c r="A60" s="42"/>
      <c r="B60" s="42"/>
      <c r="C60" s="42">
        <v>4260</v>
      </c>
      <c r="D60" s="43">
        <v>5000</v>
      </c>
      <c r="E60" s="43"/>
      <c r="F60" s="43">
        <v>112900</v>
      </c>
      <c r="G60" s="20">
        <f>F60-D60+E60</f>
        <v>107900</v>
      </c>
    </row>
    <row r="61" spans="1:7" ht="21" customHeight="1">
      <c r="A61" s="42"/>
      <c r="B61" s="42"/>
      <c r="C61" s="42">
        <v>4270</v>
      </c>
      <c r="D61" s="43">
        <v>783</v>
      </c>
      <c r="E61" s="43"/>
      <c r="F61" s="43">
        <v>20600</v>
      </c>
      <c r="G61" s="20">
        <f>F61-D61+E61</f>
        <v>19817</v>
      </c>
    </row>
    <row r="62" spans="1:7" ht="21" customHeight="1">
      <c r="A62" s="42"/>
      <c r="B62" s="42"/>
      <c r="C62" s="42">
        <v>4280</v>
      </c>
      <c r="D62" s="43"/>
      <c r="E62" s="43">
        <v>168</v>
      </c>
      <c r="F62" s="43">
        <v>360</v>
      </c>
      <c r="G62" s="20">
        <f>F62-D62+E62</f>
        <v>528</v>
      </c>
    </row>
    <row r="63" spans="1:7" ht="21" customHeight="1">
      <c r="A63" s="42"/>
      <c r="B63" s="44">
        <v>80113</v>
      </c>
      <c r="C63" s="42"/>
      <c r="D63" s="45">
        <f>D64+D65+D66+D67+D68</f>
        <v>724</v>
      </c>
      <c r="E63" s="45">
        <f>E64+E65+E66+E67+E68</f>
        <v>9606</v>
      </c>
      <c r="F63" s="45">
        <v>383035</v>
      </c>
      <c r="G63" s="19">
        <f>F63-D63+E63</f>
        <v>391917</v>
      </c>
    </row>
    <row r="64" spans="1:7" ht="21" customHeight="1">
      <c r="A64" s="42"/>
      <c r="B64" s="42"/>
      <c r="C64" s="42">
        <v>4010</v>
      </c>
      <c r="D64" s="43"/>
      <c r="E64" s="43">
        <v>1998</v>
      </c>
      <c r="F64" s="43">
        <v>47502</v>
      </c>
      <c r="G64" s="20">
        <f>F64-D64+E64</f>
        <v>49500</v>
      </c>
    </row>
    <row r="65" spans="1:7" ht="21" customHeight="1">
      <c r="A65" s="42"/>
      <c r="B65" s="42"/>
      <c r="C65" s="42">
        <v>4110</v>
      </c>
      <c r="D65" s="43"/>
      <c r="E65" s="43">
        <v>1108</v>
      </c>
      <c r="F65" s="43">
        <v>8208</v>
      </c>
      <c r="G65" s="20">
        <f>F65-D65+E65</f>
        <v>9316</v>
      </c>
    </row>
    <row r="66" spans="1:7" ht="21" customHeight="1">
      <c r="A66" s="42"/>
      <c r="B66" s="42"/>
      <c r="C66" s="42">
        <v>4120</v>
      </c>
      <c r="D66" s="43">
        <v>724</v>
      </c>
      <c r="E66" s="43"/>
      <c r="F66" s="43">
        <v>1260</v>
      </c>
      <c r="G66" s="20">
        <f>F66-D66+E66</f>
        <v>536</v>
      </c>
    </row>
    <row r="67" spans="1:7" ht="21" customHeight="1">
      <c r="A67" s="42"/>
      <c r="B67" s="42"/>
      <c r="C67" s="42">
        <v>4210</v>
      </c>
      <c r="D67" s="43"/>
      <c r="E67" s="43">
        <v>5000</v>
      </c>
      <c r="F67" s="43">
        <v>38000</v>
      </c>
      <c r="G67" s="20">
        <f>F67-D67+E67</f>
        <v>43000</v>
      </c>
    </row>
    <row r="68" spans="1:7" ht="21" customHeight="1">
      <c r="A68" s="42"/>
      <c r="B68" s="42"/>
      <c r="C68" s="42">
        <v>4300</v>
      </c>
      <c r="D68" s="43"/>
      <c r="E68" s="43">
        <v>1500</v>
      </c>
      <c r="F68" s="43">
        <v>280100</v>
      </c>
      <c r="G68" s="20">
        <f>F68-D68+E68</f>
        <v>281600</v>
      </c>
    </row>
    <row r="69" spans="1:7" ht="21" customHeight="1">
      <c r="A69" s="42"/>
      <c r="B69" s="44">
        <v>80114</v>
      </c>
      <c r="C69" s="42"/>
      <c r="D69" s="45">
        <f>D70+D71+D72+D73</f>
        <v>10938</v>
      </c>
      <c r="E69" s="45">
        <f>E70+E71+E72+E73</f>
        <v>1674</v>
      </c>
      <c r="F69" s="45">
        <v>286607</v>
      </c>
      <c r="G69" s="19">
        <f>F69-D69+E69</f>
        <v>277343</v>
      </c>
    </row>
    <row r="70" spans="1:7" ht="21" customHeight="1">
      <c r="A70" s="42"/>
      <c r="B70" s="42"/>
      <c r="C70" s="42">
        <v>3020</v>
      </c>
      <c r="D70" s="43">
        <v>675</v>
      </c>
      <c r="E70" s="43"/>
      <c r="F70" s="43">
        <v>1000</v>
      </c>
      <c r="G70" s="20">
        <f>F70-D70+E70</f>
        <v>325</v>
      </c>
    </row>
    <row r="71" spans="1:7" ht="21" customHeight="1">
      <c r="A71" s="42"/>
      <c r="B71" s="42"/>
      <c r="C71" s="42">
        <v>4010</v>
      </c>
      <c r="D71" s="43">
        <v>8637</v>
      </c>
      <c r="E71" s="43"/>
      <c r="F71" s="43">
        <v>206684</v>
      </c>
      <c r="G71" s="20">
        <f>F71-D71+E71</f>
        <v>198047</v>
      </c>
    </row>
    <row r="72" spans="1:7" ht="21" customHeight="1">
      <c r="A72" s="42"/>
      <c r="B72" s="42"/>
      <c r="C72" s="42">
        <v>4110</v>
      </c>
      <c r="D72" s="43"/>
      <c r="E72" s="43">
        <v>1674</v>
      </c>
      <c r="F72" s="43">
        <v>35497</v>
      </c>
      <c r="G72" s="20">
        <f>F72-D72+E72</f>
        <v>37171</v>
      </c>
    </row>
    <row r="73" spans="1:7" ht="21" customHeight="1">
      <c r="A73" s="42"/>
      <c r="B73" s="42"/>
      <c r="C73" s="42">
        <v>4120</v>
      </c>
      <c r="D73" s="43">
        <v>1626</v>
      </c>
      <c r="E73" s="43"/>
      <c r="F73" s="43">
        <v>5603</v>
      </c>
      <c r="G73" s="20">
        <f>F73-D73+E73</f>
        <v>3977</v>
      </c>
    </row>
    <row r="74" spans="1:7" ht="21" customHeight="1">
      <c r="A74" s="42"/>
      <c r="B74" s="44">
        <v>80146</v>
      </c>
      <c r="C74" s="42"/>
      <c r="D74" s="45">
        <f>D75</f>
        <v>1300</v>
      </c>
      <c r="E74" s="45">
        <f>E75</f>
        <v>0</v>
      </c>
      <c r="F74" s="45">
        <v>36996</v>
      </c>
      <c r="G74" s="19">
        <f>F74-D74+E74</f>
        <v>35696</v>
      </c>
    </row>
    <row r="75" spans="1:7" ht="21" customHeight="1">
      <c r="A75" s="42"/>
      <c r="B75" s="42"/>
      <c r="C75" s="42">
        <v>4410</v>
      </c>
      <c r="D75" s="43">
        <v>1300</v>
      </c>
      <c r="E75" s="43"/>
      <c r="F75" s="43">
        <v>4448</v>
      </c>
      <c r="G75" s="20">
        <f>F75-D75+E75</f>
        <v>3148</v>
      </c>
    </row>
    <row r="76" spans="1:7" ht="21" customHeight="1">
      <c r="A76" s="46">
        <v>851</v>
      </c>
      <c r="B76" s="48"/>
      <c r="C76" s="48"/>
      <c r="D76" s="47">
        <f>D77</f>
        <v>13200</v>
      </c>
      <c r="E76" s="47">
        <f>E77</f>
        <v>13200</v>
      </c>
      <c r="F76" s="47">
        <v>160560</v>
      </c>
      <c r="G76" s="49">
        <f>F76-D76+E76</f>
        <v>160560</v>
      </c>
    </row>
    <row r="77" spans="1:7" ht="21" customHeight="1">
      <c r="A77" s="42"/>
      <c r="B77" s="44">
        <v>85154</v>
      </c>
      <c r="C77" s="42"/>
      <c r="D77" s="45">
        <f>D78+D79+D80+D81</f>
        <v>13200</v>
      </c>
      <c r="E77" s="45">
        <f>E78+E79+E80+E81</f>
        <v>13200</v>
      </c>
      <c r="F77" s="45">
        <v>156000</v>
      </c>
      <c r="G77" s="19">
        <f>F77-D77+E77</f>
        <v>156000</v>
      </c>
    </row>
    <row r="78" spans="1:7" ht="21" customHeight="1">
      <c r="A78" s="42"/>
      <c r="B78" s="42"/>
      <c r="C78" s="42">
        <v>4170</v>
      </c>
      <c r="D78" s="43"/>
      <c r="E78" s="43">
        <v>10000</v>
      </c>
      <c r="F78" s="43">
        <v>47000</v>
      </c>
      <c r="G78" s="20">
        <f>F78-D78+E78</f>
        <v>57000</v>
      </c>
    </row>
    <row r="79" spans="1:7" ht="21" customHeight="1">
      <c r="A79" s="42"/>
      <c r="B79" s="42"/>
      <c r="C79" s="42">
        <v>4210</v>
      </c>
      <c r="D79" s="43"/>
      <c r="E79" s="43">
        <v>2000</v>
      </c>
      <c r="F79" s="43">
        <v>16000</v>
      </c>
      <c r="G79" s="20">
        <f>F79-D79+E79</f>
        <v>18000</v>
      </c>
    </row>
    <row r="80" spans="1:7" ht="21" customHeight="1">
      <c r="A80" s="42"/>
      <c r="B80" s="42"/>
      <c r="C80" s="42">
        <v>4220</v>
      </c>
      <c r="D80" s="43"/>
      <c r="E80" s="43">
        <v>1200</v>
      </c>
      <c r="F80" s="43">
        <v>9500</v>
      </c>
      <c r="G80" s="20">
        <f>F80-D80+E80</f>
        <v>10700</v>
      </c>
    </row>
    <row r="81" spans="1:7" ht="21" customHeight="1">
      <c r="A81" s="42"/>
      <c r="B81" s="42"/>
      <c r="C81" s="42">
        <v>4300</v>
      </c>
      <c r="D81" s="43">
        <v>13200</v>
      </c>
      <c r="E81" s="43"/>
      <c r="F81" s="43">
        <v>72800</v>
      </c>
      <c r="G81" s="20">
        <f>F81-D81+E81</f>
        <v>59600</v>
      </c>
    </row>
    <row r="82" spans="1:7" ht="21" customHeight="1">
      <c r="A82" s="46">
        <v>852</v>
      </c>
      <c r="B82" s="48"/>
      <c r="C82" s="48"/>
      <c r="D82" s="47">
        <f>D83+D86+D96+D105+D110</f>
        <v>21459</v>
      </c>
      <c r="E82" s="47">
        <f>E83+E86+E96+E105+E110</f>
        <v>22417</v>
      </c>
      <c r="F82" s="47">
        <v>5965223</v>
      </c>
      <c r="G82" s="49">
        <f>F82-D82+E82</f>
        <v>5966181</v>
      </c>
    </row>
    <row r="83" spans="1:7" ht="21" customHeight="1">
      <c r="A83" s="42"/>
      <c r="B83" s="44">
        <v>85206</v>
      </c>
      <c r="C83" s="42"/>
      <c r="D83" s="45">
        <f>D84+D85</f>
        <v>6956</v>
      </c>
      <c r="E83" s="45">
        <f>E84+E85</f>
        <v>6956</v>
      </c>
      <c r="F83" s="45">
        <v>9844</v>
      </c>
      <c r="G83" s="19">
        <f>F83-D83+E83</f>
        <v>9844</v>
      </c>
    </row>
    <row r="84" spans="1:7" ht="21" customHeight="1">
      <c r="A84" s="42"/>
      <c r="B84" s="44"/>
      <c r="C84" s="42">
        <v>4110</v>
      </c>
      <c r="D84" s="43">
        <v>6956</v>
      </c>
      <c r="E84" s="43"/>
      <c r="F84" s="43">
        <v>8400</v>
      </c>
      <c r="G84" s="20">
        <f>F84-D84+E84</f>
        <v>1444</v>
      </c>
    </row>
    <row r="85" spans="1:7" ht="21" customHeight="1">
      <c r="A85" s="42"/>
      <c r="B85" s="44"/>
      <c r="C85" s="42">
        <v>4170</v>
      </c>
      <c r="D85" s="43"/>
      <c r="E85" s="43">
        <v>6956</v>
      </c>
      <c r="F85" s="43">
        <v>1444</v>
      </c>
      <c r="G85" s="20">
        <f>F85-D85+E85</f>
        <v>8400</v>
      </c>
    </row>
    <row r="86" spans="1:7" ht="21" customHeight="1">
      <c r="A86" s="42"/>
      <c r="B86" s="44">
        <v>85212</v>
      </c>
      <c r="C86" s="42"/>
      <c r="D86" s="45">
        <f>D87+D88+D89+D90+D91+D92+D93+D94+D95</f>
        <v>1182</v>
      </c>
      <c r="E86" s="45">
        <f>E87+E88+E89+E90+E91+E92+E93+E94+E95</f>
        <v>2140</v>
      </c>
      <c r="F86" s="45">
        <v>3399303</v>
      </c>
      <c r="G86" s="19">
        <f>F86-D86+E86</f>
        <v>3400261</v>
      </c>
    </row>
    <row r="87" spans="1:7" ht="21" customHeight="1">
      <c r="A87" s="42"/>
      <c r="B87" s="42"/>
      <c r="C87" s="42">
        <v>3110</v>
      </c>
      <c r="D87" s="43"/>
      <c r="E87" s="43">
        <v>958</v>
      </c>
      <c r="F87" s="43">
        <v>3302353</v>
      </c>
      <c r="G87" s="20">
        <f>F87-D87+E87</f>
        <v>3303311</v>
      </c>
    </row>
    <row r="88" spans="1:7" ht="21" customHeight="1">
      <c r="A88" s="42"/>
      <c r="B88" s="42"/>
      <c r="C88" s="42">
        <v>4010</v>
      </c>
      <c r="D88" s="43">
        <v>586</v>
      </c>
      <c r="E88" s="43"/>
      <c r="F88" s="43">
        <v>61190</v>
      </c>
      <c r="G88" s="20">
        <f>F88-D88+E88</f>
        <v>60604</v>
      </c>
    </row>
    <row r="89" spans="1:7" ht="21" customHeight="1">
      <c r="A89" s="42"/>
      <c r="B89" s="42"/>
      <c r="C89" s="42">
        <v>4110</v>
      </c>
      <c r="D89" s="43"/>
      <c r="E89" s="43">
        <v>540</v>
      </c>
      <c r="F89" s="43">
        <v>13160</v>
      </c>
      <c r="G89" s="20">
        <f>F89-D89+E89</f>
        <v>13700</v>
      </c>
    </row>
    <row r="90" spans="1:7" ht="21" customHeight="1">
      <c r="A90" s="42"/>
      <c r="B90" s="42"/>
      <c r="C90" s="42">
        <v>4120</v>
      </c>
      <c r="D90" s="43"/>
      <c r="E90" s="43">
        <v>46</v>
      </c>
      <c r="F90" s="43">
        <v>1514</v>
      </c>
      <c r="G90" s="20">
        <f>F90-D90+E90</f>
        <v>1560</v>
      </c>
    </row>
    <row r="91" spans="1:7" ht="21" customHeight="1">
      <c r="A91" s="42"/>
      <c r="B91" s="42"/>
      <c r="C91" s="42">
        <v>4210</v>
      </c>
      <c r="D91" s="43"/>
      <c r="E91" s="43">
        <v>297</v>
      </c>
      <c r="F91" s="43">
        <v>6000</v>
      </c>
      <c r="G91" s="20">
        <f>F91-D91+E91</f>
        <v>6297</v>
      </c>
    </row>
    <row r="92" spans="1:7" ht="21" customHeight="1">
      <c r="A92" s="42"/>
      <c r="B92" s="42"/>
      <c r="C92" s="42">
        <v>4300</v>
      </c>
      <c r="D92" s="43">
        <v>200</v>
      </c>
      <c r="E92" s="43"/>
      <c r="F92" s="43">
        <v>6500</v>
      </c>
      <c r="G92" s="20">
        <f>F92-D92+E92</f>
        <v>6300</v>
      </c>
    </row>
    <row r="93" spans="1:7" ht="21" customHeight="1">
      <c r="A93" s="42"/>
      <c r="B93" s="42"/>
      <c r="C93" s="42">
        <v>4410</v>
      </c>
      <c r="D93" s="43">
        <v>83</v>
      </c>
      <c r="E93" s="43"/>
      <c r="F93" s="43">
        <v>200</v>
      </c>
      <c r="G93" s="20">
        <f>F93-D93+E93</f>
        <v>117</v>
      </c>
    </row>
    <row r="94" spans="1:7" ht="21" customHeight="1">
      <c r="A94" s="42"/>
      <c r="B94" s="42"/>
      <c r="C94" s="42">
        <v>4440</v>
      </c>
      <c r="D94" s="43">
        <v>313</v>
      </c>
      <c r="E94" s="43"/>
      <c r="F94" s="43">
        <v>2500</v>
      </c>
      <c r="G94" s="20">
        <f>F94-D94+E94</f>
        <v>2187</v>
      </c>
    </row>
    <row r="95" spans="1:7" ht="21" customHeight="1">
      <c r="A95" s="42"/>
      <c r="B95" s="42"/>
      <c r="C95" s="42">
        <v>4700</v>
      </c>
      <c r="D95" s="43"/>
      <c r="E95" s="43">
        <v>299</v>
      </c>
      <c r="F95" s="43">
        <v>400</v>
      </c>
      <c r="G95" s="20">
        <f>F95-D95+E95</f>
        <v>699</v>
      </c>
    </row>
    <row r="96" spans="1:7" ht="21" customHeight="1">
      <c r="A96" s="42"/>
      <c r="B96" s="44">
        <v>85219</v>
      </c>
      <c r="C96" s="42"/>
      <c r="D96" s="45">
        <f>D97+D98+D99+D100+D101+D102+D103+D104</f>
        <v>5491</v>
      </c>
      <c r="E96" s="45">
        <f>E97+E98+E99+E100+E101+E102+E103+E104</f>
        <v>5491</v>
      </c>
      <c r="F96" s="45">
        <v>535459</v>
      </c>
      <c r="G96" s="19">
        <f>F96-D96+E96</f>
        <v>535459</v>
      </c>
    </row>
    <row r="97" spans="1:7" ht="21" customHeight="1">
      <c r="A97" s="42"/>
      <c r="B97" s="42"/>
      <c r="C97" s="42">
        <v>4010</v>
      </c>
      <c r="D97" s="43"/>
      <c r="E97" s="43">
        <v>2100</v>
      </c>
      <c r="F97" s="43">
        <v>335900</v>
      </c>
      <c r="G97" s="20">
        <f>F97-D97+E97</f>
        <v>338000</v>
      </c>
    </row>
    <row r="98" spans="1:7" ht="21" customHeight="1">
      <c r="A98" s="42"/>
      <c r="B98" s="42"/>
      <c r="C98" s="42">
        <v>4110</v>
      </c>
      <c r="D98" s="43"/>
      <c r="E98" s="43">
        <v>759</v>
      </c>
      <c r="F98" s="43">
        <v>54340</v>
      </c>
      <c r="G98" s="20">
        <f>F98-D98+E98</f>
        <v>55099</v>
      </c>
    </row>
    <row r="99" spans="1:7" ht="21" customHeight="1">
      <c r="A99" s="42"/>
      <c r="B99" s="42"/>
      <c r="C99" s="42">
        <v>4120</v>
      </c>
      <c r="D99" s="43">
        <v>2859</v>
      </c>
      <c r="E99" s="43"/>
      <c r="F99" s="43">
        <v>8680</v>
      </c>
      <c r="G99" s="20">
        <f>F99-D99+E99</f>
        <v>5821</v>
      </c>
    </row>
    <row r="100" spans="1:7" ht="21" customHeight="1">
      <c r="A100" s="42"/>
      <c r="B100" s="42"/>
      <c r="C100" s="42">
        <v>4210</v>
      </c>
      <c r="D100" s="43"/>
      <c r="E100" s="43">
        <v>1790</v>
      </c>
      <c r="F100" s="43">
        <v>28051</v>
      </c>
      <c r="G100" s="20">
        <f>F100-D100+E100</f>
        <v>29841</v>
      </c>
    </row>
    <row r="101" spans="1:7" ht="21" customHeight="1">
      <c r="A101" s="42"/>
      <c r="B101" s="42"/>
      <c r="C101" s="42">
        <v>4260</v>
      </c>
      <c r="D101" s="43">
        <v>1042</v>
      </c>
      <c r="E101" s="43"/>
      <c r="F101" s="43">
        <v>13000</v>
      </c>
      <c r="G101" s="20">
        <f>F101-D101+E101</f>
        <v>11958</v>
      </c>
    </row>
    <row r="102" spans="1:7" ht="21" customHeight="1">
      <c r="A102" s="42"/>
      <c r="B102" s="42"/>
      <c r="C102" s="42">
        <v>4300</v>
      </c>
      <c r="D102" s="43"/>
      <c r="E102" s="43">
        <v>842</v>
      </c>
      <c r="F102" s="43">
        <v>12421</v>
      </c>
      <c r="G102" s="20">
        <f>F102-D102+E102</f>
        <v>13263</v>
      </c>
    </row>
    <row r="103" spans="1:7" ht="21" customHeight="1">
      <c r="A103" s="42"/>
      <c r="B103" s="42"/>
      <c r="C103" s="42">
        <v>4410</v>
      </c>
      <c r="D103" s="43">
        <v>367</v>
      </c>
      <c r="E103" s="43"/>
      <c r="F103" s="43">
        <v>8500</v>
      </c>
      <c r="G103" s="20">
        <f>F103-D103+E103</f>
        <v>8133</v>
      </c>
    </row>
    <row r="104" spans="1:7" ht="21" customHeight="1">
      <c r="A104" s="42"/>
      <c r="B104" s="42"/>
      <c r="C104" s="42">
        <v>4700</v>
      </c>
      <c r="D104" s="43">
        <v>1223</v>
      </c>
      <c r="E104" s="43"/>
      <c r="F104" s="43">
        <v>3300</v>
      </c>
      <c r="G104" s="20">
        <f>F104-D104+E104</f>
        <v>2077</v>
      </c>
    </row>
    <row r="105" spans="1:7" ht="21" customHeight="1">
      <c r="A105" s="42"/>
      <c r="B105" s="44">
        <v>85228</v>
      </c>
      <c r="C105" s="42"/>
      <c r="D105" s="45">
        <f>D106+D107+D108+D109</f>
        <v>2730</v>
      </c>
      <c r="E105" s="45">
        <f>E106+E107+E108+E109</f>
        <v>2730</v>
      </c>
      <c r="F105" s="45">
        <v>163625</v>
      </c>
      <c r="G105" s="19">
        <f>F105-D105+E105</f>
        <v>163625</v>
      </c>
    </row>
    <row r="106" spans="1:7" ht="21" customHeight="1">
      <c r="A106" s="42"/>
      <c r="B106" s="42"/>
      <c r="C106" s="42">
        <v>4010</v>
      </c>
      <c r="D106" s="43"/>
      <c r="E106" s="43">
        <v>1230</v>
      </c>
      <c r="F106" s="43">
        <v>125950</v>
      </c>
      <c r="G106" s="20">
        <f>F106-D106+E106</f>
        <v>127180</v>
      </c>
    </row>
    <row r="107" spans="1:7" ht="21" customHeight="1">
      <c r="A107" s="42"/>
      <c r="B107" s="42"/>
      <c r="C107" s="42">
        <v>4110</v>
      </c>
      <c r="D107" s="43"/>
      <c r="E107" s="43">
        <v>1500</v>
      </c>
      <c r="F107" s="43">
        <v>22088</v>
      </c>
      <c r="G107" s="20">
        <f>F107-D107+E107</f>
        <v>23588</v>
      </c>
    </row>
    <row r="108" spans="1:7" ht="21" customHeight="1">
      <c r="A108" s="42"/>
      <c r="B108" s="42"/>
      <c r="C108" s="42">
        <v>4120</v>
      </c>
      <c r="D108" s="43">
        <v>700</v>
      </c>
      <c r="E108" s="43"/>
      <c r="F108" s="43">
        <v>3322</v>
      </c>
      <c r="G108" s="20">
        <f>F108-D108+E108</f>
        <v>2622</v>
      </c>
    </row>
    <row r="109" spans="1:7" ht="21" customHeight="1">
      <c r="A109" s="42"/>
      <c r="B109" s="42"/>
      <c r="C109" s="42">
        <v>4440</v>
      </c>
      <c r="D109" s="43">
        <v>2030</v>
      </c>
      <c r="E109" s="43"/>
      <c r="F109" s="43">
        <v>4986</v>
      </c>
      <c r="G109" s="20">
        <f>F109-D109+E109</f>
        <v>2956</v>
      </c>
    </row>
    <row r="110" spans="1:7" ht="21" customHeight="1">
      <c r="A110" s="42"/>
      <c r="B110" s="44">
        <v>85295</v>
      </c>
      <c r="C110" s="42"/>
      <c r="D110" s="45">
        <f>D111+D112</f>
        <v>5100</v>
      </c>
      <c r="E110" s="45">
        <f>E111+E112</f>
        <v>5100</v>
      </c>
      <c r="F110" s="45">
        <v>354590</v>
      </c>
      <c r="G110" s="19">
        <f>F110-D110+E110</f>
        <v>354590</v>
      </c>
    </row>
    <row r="111" spans="1:7" ht="21" customHeight="1">
      <c r="A111" s="42"/>
      <c r="B111" s="42"/>
      <c r="C111" s="42">
        <v>3110</v>
      </c>
      <c r="D111" s="43">
        <v>5100</v>
      </c>
      <c r="E111" s="43"/>
      <c r="F111" s="43">
        <v>353970</v>
      </c>
      <c r="G111" s="20">
        <f>F111-D111+E111</f>
        <v>348870</v>
      </c>
    </row>
    <row r="112" spans="1:7" ht="21" customHeight="1">
      <c r="A112" s="42"/>
      <c r="B112" s="42"/>
      <c r="C112" s="42">
        <v>4210</v>
      </c>
      <c r="D112" s="43"/>
      <c r="E112" s="43">
        <v>5100</v>
      </c>
      <c r="F112" s="43">
        <v>620</v>
      </c>
      <c r="G112" s="20">
        <f>F112-D112+E112</f>
        <v>5720</v>
      </c>
    </row>
    <row r="113" spans="1:7" ht="21" customHeight="1">
      <c r="A113" s="46">
        <v>853</v>
      </c>
      <c r="B113" s="46"/>
      <c r="C113" s="46"/>
      <c r="D113" s="47">
        <f>D114</f>
        <v>19117</v>
      </c>
      <c r="E113" s="47">
        <f>E114</f>
        <v>0</v>
      </c>
      <c r="F113" s="47">
        <v>346968</v>
      </c>
      <c r="G113" s="21">
        <f>F113-D113+E113</f>
        <v>327851</v>
      </c>
    </row>
    <row r="114" spans="1:7" ht="21" customHeight="1">
      <c r="A114" s="50"/>
      <c r="B114" s="44">
        <v>85395</v>
      </c>
      <c r="C114" s="44"/>
      <c r="D114" s="45">
        <f>D115+D116+D117+D118</f>
        <v>19117</v>
      </c>
      <c r="E114" s="45">
        <f>E115+E116+E117+E118</f>
        <v>0</v>
      </c>
      <c r="F114" s="45">
        <v>346968</v>
      </c>
      <c r="G114" s="19">
        <f>F114-D114+E114</f>
        <v>327851</v>
      </c>
    </row>
    <row r="115" spans="1:7" ht="21" customHeight="1">
      <c r="A115" s="42"/>
      <c r="B115" s="42"/>
      <c r="C115" s="42">
        <v>4177</v>
      </c>
      <c r="D115" s="43">
        <v>2175</v>
      </c>
      <c r="E115" s="43"/>
      <c r="F115" s="43">
        <v>10004</v>
      </c>
      <c r="G115" s="20">
        <f>F115-D115+E115</f>
        <v>7829</v>
      </c>
    </row>
    <row r="116" spans="1:7" ht="21" customHeight="1">
      <c r="A116" s="42"/>
      <c r="B116" s="42"/>
      <c r="C116" s="42">
        <v>4179</v>
      </c>
      <c r="D116" s="43">
        <v>384</v>
      </c>
      <c r="E116" s="43"/>
      <c r="F116" s="43">
        <v>1766</v>
      </c>
      <c r="G116" s="20">
        <f>F116-D116+E116</f>
        <v>1382</v>
      </c>
    </row>
    <row r="117" spans="1:7" ht="21" customHeight="1">
      <c r="A117" s="42"/>
      <c r="B117" s="42"/>
      <c r="C117" s="42">
        <v>4217</v>
      </c>
      <c r="D117" s="43">
        <v>14074</v>
      </c>
      <c r="E117" s="43"/>
      <c r="F117" s="43">
        <v>131952</v>
      </c>
      <c r="G117" s="20">
        <f>F117-D117+E117</f>
        <v>117878</v>
      </c>
    </row>
    <row r="118" spans="1:7" ht="21" customHeight="1">
      <c r="A118" s="42"/>
      <c r="B118" s="42"/>
      <c r="C118" s="42">
        <v>4219</v>
      </c>
      <c r="D118" s="43">
        <v>2484</v>
      </c>
      <c r="E118" s="43"/>
      <c r="F118" s="43">
        <v>22973</v>
      </c>
      <c r="G118" s="20">
        <f>F118-D118+E118</f>
        <v>20489</v>
      </c>
    </row>
    <row r="119" spans="1:7" ht="21" customHeight="1">
      <c r="A119" s="46">
        <v>900</v>
      </c>
      <c r="B119" s="46"/>
      <c r="C119" s="46"/>
      <c r="D119" s="47">
        <f>D120+D122</f>
        <v>0</v>
      </c>
      <c r="E119" s="47">
        <f>E120+E122</f>
        <v>25626</v>
      </c>
      <c r="F119" s="47">
        <v>4521612</v>
      </c>
      <c r="G119" s="21">
        <f>F119-D119+E119</f>
        <v>4547238</v>
      </c>
    </row>
    <row r="120" spans="1:7" ht="21" customHeight="1">
      <c r="A120" s="44"/>
      <c r="B120" s="44">
        <v>90002</v>
      </c>
      <c r="C120" s="44"/>
      <c r="D120" s="45">
        <f>D121</f>
        <v>0</v>
      </c>
      <c r="E120" s="45">
        <f>E121</f>
        <v>2093</v>
      </c>
      <c r="F120" s="45">
        <v>113796</v>
      </c>
      <c r="G120" s="19">
        <f>F120-D120+E120</f>
        <v>115889</v>
      </c>
    </row>
    <row r="121" spans="1:7" ht="21" customHeight="1">
      <c r="A121" s="42"/>
      <c r="B121" s="42"/>
      <c r="C121" s="42">
        <v>4300</v>
      </c>
      <c r="D121" s="43"/>
      <c r="E121" s="43">
        <v>2093</v>
      </c>
      <c r="F121" s="43">
        <v>110796</v>
      </c>
      <c r="G121" s="20">
        <f>F121-D121+E121</f>
        <v>112889</v>
      </c>
    </row>
    <row r="122" spans="1:7" ht="21" customHeight="1">
      <c r="A122" s="42"/>
      <c r="B122" s="44">
        <v>90015</v>
      </c>
      <c r="C122" s="44"/>
      <c r="D122" s="45">
        <f>D123</f>
        <v>0</v>
      </c>
      <c r="E122" s="45">
        <f>E123</f>
        <v>23533</v>
      </c>
      <c r="F122" s="45">
        <v>320000</v>
      </c>
      <c r="G122" s="19">
        <f>F122-D122+E122</f>
        <v>343533</v>
      </c>
    </row>
    <row r="123" spans="1:7" ht="21" customHeight="1">
      <c r="A123" s="42"/>
      <c r="B123" s="42"/>
      <c r="C123" s="42">
        <v>4260</v>
      </c>
      <c r="D123" s="51"/>
      <c r="E123" s="43">
        <v>23533</v>
      </c>
      <c r="F123" s="43">
        <v>245000</v>
      </c>
      <c r="G123" s="20">
        <f>F123-D123+E123</f>
        <v>268533</v>
      </c>
    </row>
    <row r="124" spans="1:7" ht="21" customHeight="1">
      <c r="A124" s="46">
        <v>926</v>
      </c>
      <c r="B124" s="46"/>
      <c r="C124" s="46"/>
      <c r="D124" s="47">
        <f>D125</f>
        <v>24738</v>
      </c>
      <c r="E124" s="47">
        <f>E125</f>
        <v>0</v>
      </c>
      <c r="F124" s="47">
        <v>119500</v>
      </c>
      <c r="G124" s="21">
        <f>F124-D124+E124</f>
        <v>94762</v>
      </c>
    </row>
    <row r="125" spans="1:7" ht="21" customHeight="1">
      <c r="A125" s="42"/>
      <c r="B125" s="44">
        <v>92601</v>
      </c>
      <c r="C125" s="44"/>
      <c r="D125" s="45">
        <f>D126+D127+D128+D129+D130</f>
        <v>24738</v>
      </c>
      <c r="E125" s="45">
        <f>E126+E127+E128+E129+E130</f>
        <v>0</v>
      </c>
      <c r="F125" s="45">
        <v>68678</v>
      </c>
      <c r="G125" s="19">
        <f>F125-D125+E125</f>
        <v>43940</v>
      </c>
    </row>
    <row r="126" spans="1:7" ht="21" customHeight="1">
      <c r="A126" s="42"/>
      <c r="B126" s="42"/>
      <c r="C126" s="42">
        <v>4010</v>
      </c>
      <c r="D126" s="43">
        <v>6300</v>
      </c>
      <c r="E126" s="43"/>
      <c r="F126" s="43">
        <v>6300</v>
      </c>
      <c r="G126" s="20">
        <f>F126-D126+E126</f>
        <v>0</v>
      </c>
    </row>
    <row r="127" spans="1:7" ht="21" customHeight="1">
      <c r="A127" s="42"/>
      <c r="B127" s="42"/>
      <c r="C127" s="42">
        <v>4260</v>
      </c>
      <c r="D127" s="43">
        <v>12414</v>
      </c>
      <c r="E127" s="43"/>
      <c r="F127" s="43">
        <v>16178</v>
      </c>
      <c r="G127" s="20">
        <f>F127-D127+E127</f>
        <v>3764</v>
      </c>
    </row>
    <row r="128" spans="1:7" ht="21" customHeight="1">
      <c r="A128" s="42"/>
      <c r="B128" s="42"/>
      <c r="C128" s="42">
        <v>4300</v>
      </c>
      <c r="D128" s="43">
        <v>4250</v>
      </c>
      <c r="E128" s="43"/>
      <c r="F128" s="43">
        <v>20787</v>
      </c>
      <c r="G128" s="20">
        <f>F128-D128+E128</f>
        <v>16537</v>
      </c>
    </row>
    <row r="129" spans="1:7" ht="21" customHeight="1">
      <c r="A129" s="42"/>
      <c r="B129" s="42"/>
      <c r="C129" s="42">
        <v>4430</v>
      </c>
      <c r="D129" s="43">
        <v>680</v>
      </c>
      <c r="E129" s="43"/>
      <c r="F129" s="43">
        <v>680</v>
      </c>
      <c r="G129" s="20">
        <f>F129-D129+E129</f>
        <v>0</v>
      </c>
    </row>
    <row r="130" spans="1:7" ht="21" customHeight="1">
      <c r="A130" s="42"/>
      <c r="B130" s="42"/>
      <c r="C130" s="42">
        <v>4440</v>
      </c>
      <c r="D130" s="43">
        <v>1094</v>
      </c>
      <c r="E130" s="43"/>
      <c r="F130" s="43">
        <v>1094</v>
      </c>
      <c r="G130" s="20">
        <f>F130-D130+E130</f>
        <v>0</v>
      </c>
    </row>
    <row r="131" spans="1:7" ht="27.75" customHeight="1">
      <c r="A131" s="52" t="s">
        <v>36</v>
      </c>
      <c r="B131" s="52" t="e">
        <f>#N/A</f>
        <v>#VALUE!</v>
      </c>
      <c r="C131" s="52" t="e">
        <f>#N/A</f>
        <v>#VALUE!</v>
      </c>
      <c r="D131" s="53">
        <f>D6+D9+D16+D19+D29+D32+D76+D82+D113+D119+D124</f>
        <v>211540</v>
      </c>
      <c r="E131" s="53">
        <f>E6+E9+E16+E19+E29+E32+E76+E82+E113+E119+E124</f>
        <v>172037</v>
      </c>
      <c r="F131" s="24"/>
      <c r="G131" s="24"/>
    </row>
    <row r="132" ht="12.75">
      <c r="A132" s="54" t="s">
        <v>43</v>
      </c>
    </row>
    <row r="154" ht="12.75">
      <c r="A154" s="35"/>
    </row>
  </sheetData>
  <sheetProtection selectLockedCells="1" selectUnlockedCells="1"/>
  <mergeCells count="2">
    <mergeCell ref="F1:G1"/>
    <mergeCell ref="A131:C131"/>
  </mergeCells>
  <printOptions/>
  <pageMargins left="0.7083333333333334" right="0.7083333333333334" top="0.5902777777777778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2013-01-07T15:46:07Z</cp:lastPrinted>
  <dcterms:created xsi:type="dcterms:W3CDTF">2012-06-11T08:35:49Z</dcterms:created>
  <dcterms:modified xsi:type="dcterms:W3CDTF">2013-01-07T15:47:12Z</dcterms:modified>
  <cp:category/>
  <cp:version/>
  <cp:contentType/>
  <cp:contentStatus/>
  <cp:revision>71</cp:revision>
</cp:coreProperties>
</file>