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Wyk dochodów 2012 rok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<sst xmlns="http://schemas.openxmlformats.org/spreadsheetml/2006/main" count="249" uniqueCount="174">
  <si>
    <t>Dz.</t>
  </si>
  <si>
    <t>§</t>
  </si>
  <si>
    <t>Nazwa</t>
  </si>
  <si>
    <t>Wykonanie</t>
  </si>
  <si>
    <t>%</t>
  </si>
  <si>
    <t>ROLNICTWO I ŁOWIECTWO</t>
  </si>
  <si>
    <t>Infrastruktura wodociągowa i sanitarna wsi</t>
  </si>
  <si>
    <t>Wpływy z różnych opłat</t>
  </si>
  <si>
    <t>LEŚNICTWO</t>
  </si>
  <si>
    <t>TRANSPORT I ŁĄCZNOŚĆ</t>
  </si>
  <si>
    <t>Drogi publiczne gminne</t>
  </si>
  <si>
    <t>GOSPODARKA MIESZKANIOWA</t>
  </si>
  <si>
    <t>Gospodarka gruntami i nieruchomościami</t>
  </si>
  <si>
    <t>Wpływy z opłat za zarząd, wieczyste użytkowanie</t>
  </si>
  <si>
    <t>Dochody z najmu i dzierżawy</t>
  </si>
  <si>
    <t>Wpłaty z tyt. odpłatnego nabycia prawa własności nieruchomości</t>
  </si>
  <si>
    <t>ADMINISTRACJA PUBLICZNA</t>
  </si>
  <si>
    <t>Urzędy wojewódzkie</t>
  </si>
  <si>
    <t>Urzędy gmin</t>
  </si>
  <si>
    <t xml:space="preserve">Wpływy z różnych opłat </t>
  </si>
  <si>
    <t>KONTROLI</t>
  </si>
  <si>
    <t>Urzędy naczelnych org. władzy państw.; kontroli</t>
  </si>
  <si>
    <t>Odsetki od nieterminowych wpłat</t>
  </si>
  <si>
    <t>Podatek od nieruchomości</t>
  </si>
  <si>
    <t>Podatek rolny</t>
  </si>
  <si>
    <t>Podatek leśny</t>
  </si>
  <si>
    <t>Podatek od środków transportowych</t>
  </si>
  <si>
    <t>Opłata prolongacyjna</t>
  </si>
  <si>
    <t>Podatek od czynności cywilnoprawnych</t>
  </si>
  <si>
    <t>Podatek od spadków i darowizn</t>
  </si>
  <si>
    <t>Wpływy z opłaty miejscowej</t>
  </si>
  <si>
    <t>Pozostałe odsetki</t>
  </si>
  <si>
    <t>Wpływy z opłaty skarbowej</t>
  </si>
  <si>
    <t xml:space="preserve">Udziały gmin w podatkach stanowiących doch. b.p. </t>
  </si>
  <si>
    <t>Podatek dochodowy od osób fizycznych</t>
  </si>
  <si>
    <t>Podatek dochodowy od osób prawnych</t>
  </si>
  <si>
    <t>RÓŻNE ROZLICZENIA</t>
  </si>
  <si>
    <t>Subwencje ogólne z budżetu państwa</t>
  </si>
  <si>
    <t>Subwencja ogólna z budżetu państwa</t>
  </si>
  <si>
    <t>Różne rozliczenia finansowe</t>
  </si>
  <si>
    <t>OŚWIATA I WYCHOWANIE</t>
  </si>
  <si>
    <t>Szkoły podstawowe</t>
  </si>
  <si>
    <t>Wpływy z usług</t>
  </si>
  <si>
    <t>Pozostała działalność</t>
  </si>
  <si>
    <t>OCHRONA ZDROWIA</t>
  </si>
  <si>
    <t>Wpływy z opłat za zezwolenia na sprzedaż alkoholu</t>
  </si>
  <si>
    <t>OPIEKA SPOŁECZNA</t>
  </si>
  <si>
    <t>Dotacje celowe otrzym. z b.p. na realiz. zad.zlec.</t>
  </si>
  <si>
    <t>Dotacje celowe otrzym. z b.p. na realiz.zad. zlec.</t>
  </si>
  <si>
    <t>Dotacje celowe otrzym. z b.p. na realiz.zad. włas.</t>
  </si>
  <si>
    <t>Ośrodki pomocy społecznej</t>
  </si>
  <si>
    <t>Usługi opiekuńcze i specjalistyczne usługi opiek.</t>
  </si>
  <si>
    <t>Dotacje celowe otrzym. z b.p. na realiz.zad. własnych</t>
  </si>
  <si>
    <t>Przedszkola</t>
  </si>
  <si>
    <t>DOCHODY  OGÓŁEM</t>
  </si>
  <si>
    <t>Rozdz</t>
  </si>
  <si>
    <t>010</t>
  </si>
  <si>
    <t>020</t>
  </si>
  <si>
    <t>0690</t>
  </si>
  <si>
    <t>0750</t>
  </si>
  <si>
    <t>0470</t>
  </si>
  <si>
    <t>2010</t>
  </si>
  <si>
    <t>Dotacje celowe otrzym. z b.p. na realiz.zadań bież. z zakresu adm. rząd.zlec.gminie</t>
  </si>
  <si>
    <t>0350</t>
  </si>
  <si>
    <t>0910</t>
  </si>
  <si>
    <t>0310</t>
  </si>
  <si>
    <t>0320</t>
  </si>
  <si>
    <t>0330</t>
  </si>
  <si>
    <t>0340</t>
  </si>
  <si>
    <t>0490</t>
  </si>
  <si>
    <t>0500</t>
  </si>
  <si>
    <t>0360</t>
  </si>
  <si>
    <t>0370</t>
  </si>
  <si>
    <t>0430</t>
  </si>
  <si>
    <t>0440</t>
  </si>
  <si>
    <t>Wpływy z opłaty targowej</t>
  </si>
  <si>
    <t>0920</t>
  </si>
  <si>
    <t>Odsetki od nietermin.wpłat podatków i opłat</t>
  </si>
  <si>
    <t>0410</t>
  </si>
  <si>
    <t>0010</t>
  </si>
  <si>
    <t>0020</t>
  </si>
  <si>
    <t>2920</t>
  </si>
  <si>
    <t>0830</t>
  </si>
  <si>
    <t>2030</t>
  </si>
  <si>
    <t>0480</t>
  </si>
  <si>
    <t>Świadczenia rodzinne oraz skł.z ubezp.społ.</t>
  </si>
  <si>
    <t>01010</t>
  </si>
  <si>
    <t>02095</t>
  </si>
  <si>
    <t xml:space="preserve">Zasiłki i pomoc w naturze </t>
  </si>
  <si>
    <t>Sporządziła: Krystyna Witkowska</t>
  </si>
  <si>
    <t xml:space="preserve">Plan </t>
  </si>
  <si>
    <t>Składki na ubezpieczenia zdrowotne</t>
  </si>
  <si>
    <t>BEZPIECZEŃ.PUBLICZNE I OCHR.P.POŻ</t>
  </si>
  <si>
    <t>EDUKACYJNA OPIEKA WYCHOWAWCZA</t>
  </si>
  <si>
    <t>Pomoc materialna dla uczniów</t>
  </si>
  <si>
    <t xml:space="preserve">                            WYKONANIE DOCHODÓW BUDŻETU GMINY</t>
  </si>
  <si>
    <t>0970</t>
  </si>
  <si>
    <t>2020</t>
  </si>
  <si>
    <t>Dotacje celowe otrzym. z b.p.na real.zad.zlec.gminie</t>
  </si>
  <si>
    <t>DOCHODY OD OSÓB PRAWNYCH,                    OD OSÓB FIZYCZNYCH</t>
  </si>
  <si>
    <t>Wpływy z pod.rol.leś.,pod.i opł.lokal.od osób prawnych</t>
  </si>
  <si>
    <t>Wpływy z pod.rol.leś.,pod.i opł.lokal.od osób fizycznych</t>
  </si>
  <si>
    <t>Wpływy z podatku dochodowego od osób fizycznych</t>
  </si>
  <si>
    <t>Podatek od dział.gosp. opłac.w formie karty podatkowej</t>
  </si>
  <si>
    <t>Biblioteki</t>
  </si>
  <si>
    <t>Dotacje celowe otrzym.z b.p.na realiz.zad. włas.</t>
  </si>
  <si>
    <t>0870</t>
  </si>
  <si>
    <t>Wpływy z innych opłat stanowiących dochody j.s.t.</t>
  </si>
  <si>
    <t>Część oświatowa subwencji ogólnej dla j.s.t.</t>
  </si>
  <si>
    <t>Część wyrównawcza subwencji ogólnej dla gmin</t>
  </si>
  <si>
    <t>Część równoważąca subwencji ogólnej dla gmin</t>
  </si>
  <si>
    <t xml:space="preserve">                    - na zadania zlecone</t>
  </si>
  <si>
    <t xml:space="preserve">                   1.Dotacje celowe</t>
  </si>
  <si>
    <t>01095</t>
  </si>
  <si>
    <t>2680</t>
  </si>
  <si>
    <t>Rekompensaty utrac.dochodów w pod.i opłatach</t>
  </si>
  <si>
    <t>Dotacje celowe otrzym.z b.p. na real.zad.włas.gminy</t>
  </si>
  <si>
    <t xml:space="preserve">                    - na umowy i porozumienia zad. własne</t>
  </si>
  <si>
    <t>GOSPODARKA KOM. I OCHR. ŚRODOW.</t>
  </si>
  <si>
    <t xml:space="preserve">            w tym:</t>
  </si>
  <si>
    <t>Podatek od posiadania psa</t>
  </si>
  <si>
    <t>Dotace celowe otrzym.z b.p.na realiz.zad.zlec.</t>
  </si>
  <si>
    <t>2009</t>
  </si>
  <si>
    <t>Wpływy z różnych dochodów</t>
  </si>
  <si>
    <t>Finansowanie progr.ze śr.strukt.i F.Spójn.</t>
  </si>
  <si>
    <t>6338</t>
  </si>
  <si>
    <t>2910</t>
  </si>
  <si>
    <t>Wspólfinansowanie proj.realiz.z f.strukt.</t>
  </si>
  <si>
    <t>POZOST. ZADANIA W ZAKR.POLIT.SPOLECZNEJ</t>
  </si>
  <si>
    <t>Dotacje celowe otrzym z b.p. na real.zad.włas.gminy</t>
  </si>
  <si>
    <t xml:space="preserve">                  2. Subwencja ogólna</t>
  </si>
  <si>
    <t>2360</t>
  </si>
  <si>
    <t xml:space="preserve">    </t>
  </si>
  <si>
    <t>Wpływyz z różnych opłat</t>
  </si>
  <si>
    <t>Wpływy ze zwrotów dotacji</t>
  </si>
  <si>
    <t>Dochody j.s.t. związ.z real.zad.zleconych</t>
  </si>
  <si>
    <t xml:space="preserve">Wpływy związ. z gromadz.śr.z opł.za korzyst.ze środow. </t>
  </si>
  <si>
    <t>Gospodarka ściekowa i ochrona wód</t>
  </si>
  <si>
    <t>0460</t>
  </si>
  <si>
    <t>Wpływy z opłaty eksploatacyjnej</t>
  </si>
  <si>
    <t xml:space="preserve">                            </t>
  </si>
  <si>
    <t>Zasiłki stałe</t>
  </si>
  <si>
    <t>2007</t>
  </si>
  <si>
    <t>URZĘDY NACZ.ORG.WŁADZY PAŃSTW.</t>
  </si>
  <si>
    <t xml:space="preserve">                    - na zadania własne bieżące</t>
  </si>
  <si>
    <t xml:space="preserve">                    - na zadania własne inwestycyjne</t>
  </si>
  <si>
    <t xml:space="preserve">A. Dochody majątkowe </t>
  </si>
  <si>
    <t>B. Dochody bieżące</t>
  </si>
  <si>
    <t>6637</t>
  </si>
  <si>
    <t>TURYSTYKA</t>
  </si>
  <si>
    <t>Ośrodki informacji turystycznej</t>
  </si>
  <si>
    <t>Dotac. cel. otrzym.z samorz.woj.na inwest. i zak.inwest.</t>
  </si>
  <si>
    <t>Dotacje celowe otrzym. z b.p. na realiz.zad.zlec.</t>
  </si>
  <si>
    <t>2460</t>
  </si>
  <si>
    <t>Środki od poz.jedn.zal.do sekt.fin.publ.</t>
  </si>
  <si>
    <t>za     2012 rok</t>
  </si>
  <si>
    <t>0590</t>
  </si>
  <si>
    <t>2750</t>
  </si>
  <si>
    <t>Dotacje celowe otrzym.z b.p. na real.zad.zlec.</t>
  </si>
  <si>
    <t>Dotacje celowe otrzym.z b.p.na realiz.zad.zlec.</t>
  </si>
  <si>
    <t>Piecki, dnia 14 marca 2013 r.</t>
  </si>
  <si>
    <t>Gospodarka odpadami</t>
  </si>
  <si>
    <t>Dotacje cel.otrzym.z b.p.na zad.bież.na podst.poroz.</t>
  </si>
  <si>
    <t>Usuwanie skutków klęsk zywiołowych</t>
  </si>
  <si>
    <t>Dotacje celowe otrzym.z b.p.na realiz.zad.własnych</t>
  </si>
  <si>
    <t>Ośrodki wsparcia</t>
  </si>
  <si>
    <t>Uzupełnienie subwencji ogólnej dla j.s.t.</t>
  </si>
  <si>
    <t>Środki na uzupełnienie dochodów gmin</t>
  </si>
  <si>
    <t>Gimnazja</t>
  </si>
  <si>
    <t>KULTURA I OCHRONA DZIDZIC. NAROD.</t>
  </si>
  <si>
    <t>2320</t>
  </si>
  <si>
    <t>Dotacje cel.otrzymz powiatu na podst.umów i poroz.</t>
  </si>
  <si>
    <t>Wpływy z opłat az koncesje i licencje</t>
  </si>
  <si>
    <t>Dotacje celowe otrzym.z b.p na real.zad.własnych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</si>
</sst>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0000000000"/>
    <numFmt numFmtId="168" formatCode="00\-000"/>
    <numFmt numFmtId="169" formatCode="0.0"/>
    <numFmt numFmtId="170" formatCode="#,##0.0"/>
    <numFmt numFmtId="171" formatCode="_-* #,##0.0\ _z_ł_-;\-* #,##0.0\ _z_ł_-;_-* &quot;-&quot;??\ _z_ł_-;_-@_-"/>
    <numFmt numFmtId="172" formatCode="_-* #,##0\ _z_ł_-;\-* #,##0\ _z_ł_-;_-* &quot;-&quot;??\ _z_ł_-;_-@_-"/>
    <numFmt numFmtId="173" formatCode="#,##0_ ;\-#,##0\ "/>
    <numFmt numFmtId="174" formatCode="_-* #,##0.0\ _z_ł_-;\-* #,##0.0\ _z_ł_-;_-* &quot;-&quot;?\ _z_ł_-;_-@_-"/>
    <numFmt numFmtId="175" formatCode="[$-415]d\ mmmm\ yyyy"/>
    <numFmt numFmtId="176" formatCode="0.0000"/>
    <numFmt numFmtId="177" formatCode="0.000"/>
  </numFmts>
  <fonts count="90">
    <font>
      <sz val="10"/>
      <name val="Arial CE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name val="Arial CE"/>
      <family val="0"/>
    </font>
    <font>
      <i/>
      <sz val="10"/>
      <name val="Arial CE"/>
      <family val="0"/>
    </font>
    <font>
      <sz val="11"/>
      <name val="Arial CE"/>
      <family val="0"/>
    </font>
    <font>
      <u val="singleAccounting"/>
      <sz val="11"/>
      <name val="Arial CE"/>
      <family val="2"/>
    </font>
    <font>
      <b/>
      <sz val="12"/>
      <name val="Arial CE"/>
      <family val="0"/>
    </font>
    <font>
      <b/>
      <sz val="10"/>
      <name val="Times New Roman"/>
      <family val="1"/>
    </font>
    <font>
      <sz val="14"/>
      <name val="Arial CE"/>
      <family val="0"/>
    </font>
    <font>
      <b/>
      <u val="singleAccounting"/>
      <sz val="11"/>
      <name val="Times New Roman"/>
      <family val="1"/>
    </font>
    <font>
      <b/>
      <sz val="10"/>
      <name val="Arial CE"/>
      <family val="0"/>
    </font>
    <font>
      <b/>
      <sz val="11"/>
      <name val="Arial CE"/>
      <family val="0"/>
    </font>
    <font>
      <sz val="11"/>
      <name val="=F/E%"/>
      <family val="0"/>
    </font>
    <font>
      <sz val="12"/>
      <name val="=F/E%"/>
      <family val="0"/>
    </font>
    <font>
      <b/>
      <sz val="12"/>
      <name val="=F/E%"/>
      <family val="0"/>
    </font>
    <font>
      <b/>
      <sz val="11"/>
      <name val="=F/E%"/>
      <family val="0"/>
    </font>
    <font>
      <sz val="11"/>
      <name val="Arial"/>
      <family val="2"/>
    </font>
    <font>
      <b/>
      <sz val="16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=F/E%"/>
      <family val="0"/>
    </font>
    <font>
      <b/>
      <i/>
      <sz val="10"/>
      <name val="Arial CE"/>
      <family val="0"/>
    </font>
    <font>
      <b/>
      <i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30"/>
      <name val="Arial CE"/>
      <family val="0"/>
    </font>
    <font>
      <sz val="12"/>
      <color indexed="30"/>
      <name val="Arial CE"/>
      <family val="0"/>
    </font>
    <font>
      <sz val="12"/>
      <color indexed="30"/>
      <name val="Times New Roman"/>
      <family val="1"/>
    </font>
    <font>
      <sz val="12"/>
      <color indexed="30"/>
      <name val="=F/E%"/>
      <family val="0"/>
    </font>
    <font>
      <b/>
      <i/>
      <sz val="10"/>
      <color indexed="30"/>
      <name val="Arial CE"/>
      <family val="0"/>
    </font>
    <font>
      <i/>
      <sz val="12"/>
      <color indexed="30"/>
      <name val="Arial CE"/>
      <family val="0"/>
    </font>
    <font>
      <b/>
      <i/>
      <sz val="10"/>
      <color indexed="56"/>
      <name val="Arial CE"/>
      <family val="0"/>
    </font>
    <font>
      <sz val="12"/>
      <color indexed="56"/>
      <name val="Arial CE"/>
      <family val="0"/>
    </font>
    <font>
      <sz val="12"/>
      <color indexed="56"/>
      <name val="=F/E%"/>
      <family val="0"/>
    </font>
    <font>
      <sz val="10"/>
      <color indexed="56"/>
      <name val="Arial CE"/>
      <family val="0"/>
    </font>
    <font>
      <sz val="10"/>
      <color indexed="56"/>
      <name val="=F/E%"/>
      <family val="0"/>
    </font>
    <font>
      <b/>
      <i/>
      <sz val="11"/>
      <color indexed="56"/>
      <name val="Times New Roman"/>
      <family val="1"/>
    </font>
    <font>
      <sz val="11"/>
      <color indexed="56"/>
      <name val="Times New Roman"/>
      <family val="1"/>
    </font>
    <font>
      <sz val="8"/>
      <color indexed="56"/>
      <name val="=F/E%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0070C0"/>
      <name val="Arial CE"/>
      <family val="0"/>
    </font>
    <font>
      <sz val="12"/>
      <color rgb="FF0070C0"/>
      <name val="Arial CE"/>
      <family val="0"/>
    </font>
    <font>
      <sz val="12"/>
      <color rgb="FF0070C0"/>
      <name val="Times New Roman"/>
      <family val="1"/>
    </font>
    <font>
      <sz val="12"/>
      <color rgb="FF0070C0"/>
      <name val="=F/E%"/>
      <family val="0"/>
    </font>
    <font>
      <b/>
      <i/>
      <sz val="10"/>
      <color rgb="FF0070C0"/>
      <name val="Arial CE"/>
      <family val="0"/>
    </font>
    <font>
      <i/>
      <sz val="12"/>
      <color rgb="FF0070C0"/>
      <name val="Arial CE"/>
      <family val="0"/>
    </font>
    <font>
      <b/>
      <i/>
      <sz val="10"/>
      <color theme="3"/>
      <name val="Arial CE"/>
      <family val="0"/>
    </font>
    <font>
      <sz val="12"/>
      <color theme="3"/>
      <name val="Arial CE"/>
      <family val="0"/>
    </font>
    <font>
      <sz val="12"/>
      <color theme="3"/>
      <name val="=F/E%"/>
      <family val="0"/>
    </font>
    <font>
      <sz val="10"/>
      <color theme="3"/>
      <name val="Arial CE"/>
      <family val="0"/>
    </font>
    <font>
      <sz val="10"/>
      <color theme="3"/>
      <name val="=F/E%"/>
      <family val="0"/>
    </font>
    <font>
      <b/>
      <i/>
      <sz val="11"/>
      <color theme="3"/>
      <name val="Times New Roman"/>
      <family val="1"/>
    </font>
    <font>
      <sz val="11"/>
      <color theme="3"/>
      <name val="Times New Roman"/>
      <family val="1"/>
    </font>
    <font>
      <sz val="8"/>
      <color theme="3"/>
      <name val="=F/E%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64" fillId="0" borderId="3" applyNumberFormat="0" applyFill="0" applyAlignment="0" applyProtection="0"/>
    <xf numFmtId="0" fontId="65" fillId="29" borderId="4" applyNumberFormat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27" borderId="1" applyNumberFormat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1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49" fontId="5" fillId="0" borderId="11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vertical="top" wrapText="1"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left" vertical="top" wrapText="1"/>
    </xf>
    <xf numFmtId="41" fontId="5" fillId="0" borderId="10" xfId="0" applyNumberFormat="1" applyFont="1" applyBorder="1" applyAlignment="1">
      <alignment horizontal="center" vertical="top" wrapText="1"/>
    </xf>
    <xf numFmtId="41" fontId="5" fillId="0" borderId="0" xfId="0" applyNumberFormat="1" applyFont="1" applyBorder="1" applyAlignment="1">
      <alignment horizontal="center" vertical="top" wrapText="1"/>
    </xf>
    <xf numFmtId="41" fontId="5" fillId="0" borderId="10" xfId="0" applyNumberFormat="1" applyFont="1" applyBorder="1" applyAlignment="1">
      <alignment horizontal="center" vertical="justify" wrapText="1"/>
    </xf>
    <xf numFmtId="41" fontId="5" fillId="0" borderId="10" xfId="0" applyNumberFormat="1" applyFont="1" applyBorder="1" applyAlignment="1">
      <alignment horizontal="center" vertical="center" wrapText="1"/>
    </xf>
    <xf numFmtId="44" fontId="9" fillId="0" borderId="0" xfId="0" applyNumberFormat="1" applyFont="1" applyAlignment="1">
      <alignment/>
    </xf>
    <xf numFmtId="0" fontId="5" fillId="0" borderId="12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5" fillId="0" borderId="12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4" fontId="1" fillId="0" borderId="0" xfId="0" applyNumberFormat="1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41" fontId="5" fillId="0" borderId="14" xfId="0" applyNumberFormat="1" applyFont="1" applyBorder="1" applyAlignment="1">
      <alignment horizontal="center" vertical="top" wrapText="1"/>
    </xf>
    <xf numFmtId="44" fontId="0" fillId="0" borderId="0" xfId="0" applyNumberFormat="1" applyAlignment="1">
      <alignment horizontal="left"/>
    </xf>
    <xf numFmtId="44" fontId="7" fillId="0" borderId="0" xfId="0" applyNumberFormat="1" applyFont="1" applyAlignment="1">
      <alignment horizontal="left"/>
    </xf>
    <xf numFmtId="49" fontId="5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49" fontId="5" fillId="0" borderId="14" xfId="0" applyNumberFormat="1" applyFont="1" applyBorder="1" applyAlignment="1">
      <alignment horizontal="center" vertical="top" wrapText="1"/>
    </xf>
    <xf numFmtId="41" fontId="5" fillId="0" borderId="12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0" fontId="0" fillId="0" borderId="0" xfId="0" applyFill="1" applyAlignment="1">
      <alignment/>
    </xf>
    <xf numFmtId="0" fontId="12" fillId="0" borderId="0" xfId="0" applyFont="1" applyAlignment="1">
      <alignment/>
    </xf>
    <xf numFmtId="41" fontId="5" fillId="0" borderId="13" xfId="0" applyNumberFormat="1" applyFont="1" applyBorder="1" applyAlignment="1">
      <alignment horizontal="center" vertical="top" wrapText="1"/>
    </xf>
    <xf numFmtId="41" fontId="5" fillId="0" borderId="15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/>
    </xf>
    <xf numFmtId="41" fontId="3" fillId="0" borderId="10" xfId="0" applyNumberFormat="1" applyFont="1" applyBorder="1" applyAlignment="1">
      <alignment horizontal="center" vertical="top" wrapText="1"/>
    </xf>
    <xf numFmtId="41" fontId="13" fillId="0" borderId="10" xfId="0" applyNumberFormat="1" applyFont="1" applyBorder="1" applyAlignment="1">
      <alignment horizontal="center" vertical="justify" wrapText="1"/>
    </xf>
    <xf numFmtId="41" fontId="3" fillId="0" borderId="0" xfId="0" applyNumberFormat="1" applyFont="1" applyBorder="1" applyAlignment="1">
      <alignment horizontal="center" vertical="top" wrapText="1"/>
    </xf>
    <xf numFmtId="41" fontId="3" fillId="0" borderId="12" xfId="0" applyNumberFormat="1" applyFont="1" applyBorder="1" applyAlignment="1">
      <alignment horizontal="center" vertical="top" wrapText="1"/>
    </xf>
    <xf numFmtId="41" fontId="3" fillId="0" borderId="16" xfId="0" applyNumberFormat="1" applyFont="1" applyBorder="1" applyAlignment="1">
      <alignment horizontal="center" vertical="top" wrapText="1"/>
    </xf>
    <xf numFmtId="44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5" fillId="0" borderId="18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9" xfId="0" applyFont="1" applyBorder="1" applyAlignment="1">
      <alignment vertical="center" wrapText="1"/>
    </xf>
    <xf numFmtId="49" fontId="3" fillId="0" borderId="20" xfId="0" applyNumberFormat="1" applyFont="1" applyBorder="1" applyAlignment="1">
      <alignment horizontal="center" vertical="top" wrapText="1"/>
    </xf>
    <xf numFmtId="49" fontId="5" fillId="0" borderId="14" xfId="0" applyNumberFormat="1" applyFont="1" applyBorder="1" applyAlignment="1">
      <alignment vertical="center" wrapText="1"/>
    </xf>
    <xf numFmtId="41" fontId="5" fillId="0" borderId="0" xfId="0" applyNumberFormat="1" applyFont="1" applyBorder="1" applyAlignment="1">
      <alignment horizontal="center" vertical="top" wrapText="1"/>
    </xf>
    <xf numFmtId="41" fontId="5" fillId="0" borderId="10" xfId="0" applyNumberFormat="1" applyFont="1" applyBorder="1" applyAlignment="1">
      <alignment horizontal="center" vertical="top" wrapText="1"/>
    </xf>
    <xf numFmtId="0" fontId="5" fillId="0" borderId="21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center" vertical="top" wrapText="1"/>
    </xf>
    <xf numFmtId="49" fontId="15" fillId="0" borderId="11" xfId="0" applyNumberFormat="1" applyFont="1" applyBorder="1" applyAlignment="1">
      <alignment horizontal="center" vertical="top" wrapText="1"/>
    </xf>
    <xf numFmtId="49" fontId="15" fillId="0" borderId="22" xfId="0" applyNumberFormat="1" applyFont="1" applyBorder="1" applyAlignment="1">
      <alignment horizontal="center" vertical="top" wrapText="1"/>
    </xf>
    <xf numFmtId="41" fontId="3" fillId="0" borderId="15" xfId="0" applyNumberFormat="1" applyFont="1" applyBorder="1" applyAlignment="1">
      <alignment horizontal="center" vertical="top" wrapText="1"/>
    </xf>
    <xf numFmtId="0" fontId="20" fillId="0" borderId="0" xfId="0" applyFont="1" applyAlignment="1">
      <alignment/>
    </xf>
    <xf numFmtId="44" fontId="22" fillId="0" borderId="0" xfId="0" applyNumberFormat="1" applyFont="1" applyAlignment="1">
      <alignment horizontal="left"/>
    </xf>
    <xf numFmtId="0" fontId="3" fillId="0" borderId="12" xfId="0" applyFont="1" applyBorder="1" applyAlignment="1">
      <alignment horizontal="center" vertical="top" wrapText="1"/>
    </xf>
    <xf numFmtId="41" fontId="3" fillId="0" borderId="13" xfId="0" applyNumberFormat="1" applyFont="1" applyBorder="1" applyAlignment="1">
      <alignment horizontal="center" vertical="top" wrapText="1"/>
    </xf>
    <xf numFmtId="41" fontId="5" fillId="0" borderId="12" xfId="0" applyNumberFormat="1" applyFont="1" applyBorder="1" applyAlignment="1">
      <alignment horizontal="center" vertical="top" wrapText="1"/>
    </xf>
    <xf numFmtId="41" fontId="5" fillId="0" borderId="19" xfId="0" applyNumberFormat="1" applyFont="1" applyBorder="1" applyAlignment="1">
      <alignment horizontal="center" vertical="top" wrapText="1"/>
    </xf>
    <xf numFmtId="0" fontId="5" fillId="0" borderId="19" xfId="0" applyFont="1" applyBorder="1" applyAlignment="1">
      <alignment horizontal="left" vertical="top" wrapText="1"/>
    </xf>
    <xf numFmtId="49" fontId="5" fillId="0" borderId="17" xfId="0" applyNumberFormat="1" applyFont="1" applyBorder="1" applyAlignment="1">
      <alignment horizontal="center" vertical="top" wrapText="1"/>
    </xf>
    <xf numFmtId="49" fontId="5" fillId="0" borderId="23" xfId="0" applyNumberFormat="1" applyFont="1" applyBorder="1" applyAlignment="1">
      <alignment horizontal="center" vertical="top" wrapText="1"/>
    </xf>
    <xf numFmtId="41" fontId="3" fillId="0" borderId="15" xfId="0" applyNumberFormat="1" applyFont="1" applyBorder="1" applyAlignment="1">
      <alignment horizontal="center" vertical="top" wrapText="1"/>
    </xf>
    <xf numFmtId="41" fontId="3" fillId="0" borderId="0" xfId="0" applyNumberFormat="1" applyFont="1" applyBorder="1" applyAlignment="1">
      <alignment horizontal="center" vertical="top" wrapText="1"/>
    </xf>
    <xf numFmtId="41" fontId="3" fillId="0" borderId="12" xfId="0" applyNumberFormat="1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center" vertical="top" wrapText="1"/>
    </xf>
    <xf numFmtId="41" fontId="5" fillId="0" borderId="17" xfId="0" applyNumberFormat="1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left" vertical="top" wrapText="1"/>
    </xf>
    <xf numFmtId="41" fontId="5" fillId="0" borderId="22" xfId="0" applyNumberFormat="1" applyFont="1" applyBorder="1" applyAlignment="1">
      <alignment horizontal="center" vertical="top" wrapText="1"/>
    </xf>
    <xf numFmtId="41" fontId="5" fillId="0" borderId="14" xfId="0" applyNumberFormat="1" applyFont="1" applyBorder="1" applyAlignment="1">
      <alignment horizontal="center" vertical="top" wrapText="1"/>
    </xf>
    <xf numFmtId="41" fontId="14" fillId="0" borderId="10" xfId="0" applyNumberFormat="1" applyFont="1" applyBorder="1" applyAlignment="1">
      <alignment horizontal="center" vertical="top" wrapText="1"/>
    </xf>
    <xf numFmtId="41" fontId="5" fillId="0" borderId="14" xfId="0" applyNumberFormat="1" applyFont="1" applyBorder="1" applyAlignment="1">
      <alignment horizontal="center" vertical="center" wrapText="1"/>
    </xf>
    <xf numFmtId="41" fontId="5" fillId="0" borderId="15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169" fontId="16" fillId="0" borderId="12" xfId="0" applyNumberFormat="1" applyFont="1" applyBorder="1" applyAlignment="1">
      <alignment horizontal="right" vertical="top" wrapText="1"/>
    </xf>
    <xf numFmtId="169" fontId="16" fillId="0" borderId="12" xfId="0" applyNumberFormat="1" applyFont="1" applyBorder="1" applyAlignment="1">
      <alignment horizontal="right" vertical="center" wrapText="1"/>
    </xf>
    <xf numFmtId="169" fontId="16" fillId="0" borderId="10" xfId="0" applyNumberFormat="1" applyFont="1" applyBorder="1" applyAlignment="1">
      <alignment horizontal="right" vertical="top" wrapText="1"/>
    </xf>
    <xf numFmtId="169" fontId="16" fillId="0" borderId="10" xfId="0" applyNumberFormat="1" applyFont="1" applyBorder="1" applyAlignment="1">
      <alignment horizontal="right" vertical="center" wrapText="1"/>
    </xf>
    <xf numFmtId="169" fontId="16" fillId="0" borderId="15" xfId="0" applyNumberFormat="1" applyFont="1" applyBorder="1" applyAlignment="1">
      <alignment horizontal="right" vertical="top" wrapText="1"/>
    </xf>
    <xf numFmtId="169" fontId="16" fillId="0" borderId="14" xfId="0" applyNumberFormat="1" applyFont="1" applyBorder="1" applyAlignment="1">
      <alignment horizontal="right" vertical="top" wrapText="1"/>
    </xf>
    <xf numFmtId="169" fontId="16" fillId="33" borderId="15" xfId="0" applyNumberFormat="1" applyFont="1" applyFill="1" applyBorder="1" applyAlignment="1">
      <alignment horizontal="right" vertical="top" wrapText="1"/>
    </xf>
    <xf numFmtId="41" fontId="3" fillId="33" borderId="15" xfId="0" applyNumberFormat="1" applyFont="1" applyFill="1" applyBorder="1" applyAlignment="1">
      <alignment horizontal="center" vertical="top" wrapText="1"/>
    </xf>
    <xf numFmtId="41" fontId="5" fillId="33" borderId="15" xfId="0" applyNumberFormat="1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left" vertical="top" wrapText="1"/>
    </xf>
    <xf numFmtId="0" fontId="5" fillId="33" borderId="15" xfId="0" applyFont="1" applyFill="1" applyBorder="1" applyAlignment="1">
      <alignment horizontal="left" vertical="top" wrapText="1"/>
    </xf>
    <xf numFmtId="49" fontId="5" fillId="33" borderId="15" xfId="0" applyNumberFormat="1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 wrapText="1"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169" fontId="16" fillId="0" borderId="21" xfId="0" applyNumberFormat="1" applyFont="1" applyBorder="1" applyAlignment="1">
      <alignment horizontal="right" vertical="top" wrapText="1"/>
    </xf>
    <xf numFmtId="49" fontId="5" fillId="0" borderId="21" xfId="0" applyNumberFormat="1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41" fontId="3" fillId="0" borderId="21" xfId="0" applyNumberFormat="1" applyFont="1" applyBorder="1" applyAlignment="1">
      <alignment horizontal="center" vertical="top" wrapText="1"/>
    </xf>
    <xf numFmtId="0" fontId="8" fillId="34" borderId="0" xfId="0" applyFont="1" applyFill="1" applyAlignment="1">
      <alignment/>
    </xf>
    <xf numFmtId="169" fontId="16" fillId="0" borderId="17" xfId="0" applyNumberFormat="1" applyFont="1" applyBorder="1" applyAlignment="1">
      <alignment horizontal="right" vertical="top" wrapText="1"/>
    </xf>
    <xf numFmtId="41" fontId="3" fillId="0" borderId="10" xfId="0" applyNumberFormat="1" applyFont="1" applyBorder="1" applyAlignment="1">
      <alignment horizontal="center" vertical="top" wrapText="1"/>
    </xf>
    <xf numFmtId="169" fontId="16" fillId="0" borderId="10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41" fontId="5" fillId="0" borderId="11" xfId="0" applyNumberFormat="1" applyFont="1" applyBorder="1" applyAlignment="1">
      <alignment horizontal="center" vertical="top" wrapText="1"/>
    </xf>
    <xf numFmtId="41" fontId="5" fillId="0" borderId="13" xfId="0" applyNumberFormat="1" applyFont="1" applyBorder="1" applyAlignment="1">
      <alignment horizontal="center" vertical="top" wrapText="1"/>
    </xf>
    <xf numFmtId="0" fontId="3" fillId="35" borderId="16" xfId="0" applyFont="1" applyFill="1" applyBorder="1" applyAlignment="1">
      <alignment horizontal="center" vertical="top" wrapText="1"/>
    </xf>
    <xf numFmtId="0" fontId="3" fillId="35" borderId="25" xfId="0" applyFont="1" applyFill="1" applyBorder="1" applyAlignment="1">
      <alignment horizontal="center" vertical="top" wrapText="1"/>
    </xf>
    <xf numFmtId="0" fontId="3" fillId="35" borderId="26" xfId="0" applyFont="1" applyFill="1" applyBorder="1" applyAlignment="1">
      <alignment horizontal="left" vertical="top" wrapText="1"/>
    </xf>
    <xf numFmtId="41" fontId="3" fillId="35" borderId="25" xfId="0" applyNumberFormat="1" applyFont="1" applyFill="1" applyBorder="1" applyAlignment="1">
      <alignment horizontal="center" vertical="top" wrapText="1"/>
    </xf>
    <xf numFmtId="169" fontId="19" fillId="35" borderId="27" xfId="0" applyNumberFormat="1" applyFont="1" applyFill="1" applyBorder="1" applyAlignment="1">
      <alignment horizontal="right" vertical="top" wrapText="1"/>
    </xf>
    <xf numFmtId="49" fontId="5" fillId="35" borderId="25" xfId="0" applyNumberFormat="1" applyFont="1" applyFill="1" applyBorder="1" applyAlignment="1">
      <alignment horizontal="center" vertical="top" wrapText="1"/>
    </xf>
    <xf numFmtId="0" fontId="2" fillId="35" borderId="25" xfId="0" applyFont="1" applyFill="1" applyBorder="1" applyAlignment="1">
      <alignment horizontal="center" vertical="top" wrapText="1"/>
    </xf>
    <xf numFmtId="0" fontId="2" fillId="35" borderId="27" xfId="0" applyFont="1" applyFill="1" applyBorder="1" applyAlignment="1">
      <alignment horizontal="center" vertical="top" wrapText="1"/>
    </xf>
    <xf numFmtId="49" fontId="4" fillId="35" borderId="27" xfId="0" applyNumberFormat="1" applyFont="1" applyFill="1" applyBorder="1" applyAlignment="1">
      <alignment horizontal="center" vertical="top" wrapText="1"/>
    </xf>
    <xf numFmtId="0" fontId="2" fillId="35" borderId="28" xfId="0" applyFont="1" applyFill="1" applyBorder="1" applyAlignment="1">
      <alignment horizontal="left" vertical="top" wrapText="1"/>
    </xf>
    <xf numFmtId="41" fontId="2" fillId="35" borderId="28" xfId="0" applyNumberFormat="1" applyFont="1" applyFill="1" applyBorder="1" applyAlignment="1">
      <alignment horizontal="center" vertical="top" wrapText="1"/>
    </xf>
    <xf numFmtId="41" fontId="2" fillId="35" borderId="27" xfId="0" applyNumberFormat="1" applyFont="1" applyFill="1" applyBorder="1" applyAlignment="1">
      <alignment horizontal="center" vertical="top" wrapText="1"/>
    </xf>
    <xf numFmtId="0" fontId="2" fillId="35" borderId="25" xfId="0" applyFont="1" applyFill="1" applyBorder="1" applyAlignment="1">
      <alignment horizontal="center" vertical="top" wrapText="1"/>
    </xf>
    <xf numFmtId="0" fontId="15" fillId="35" borderId="25" xfId="0" applyFont="1" applyFill="1" applyBorder="1" applyAlignment="1">
      <alignment horizontal="center" vertical="top" wrapText="1"/>
    </xf>
    <xf numFmtId="0" fontId="3" fillId="35" borderId="27" xfId="0" applyFont="1" applyFill="1" applyBorder="1" applyAlignment="1">
      <alignment horizontal="left" vertical="top" wrapText="1"/>
    </xf>
    <xf numFmtId="41" fontId="3" fillId="35" borderId="25" xfId="0" applyNumberFormat="1" applyFont="1" applyFill="1" applyBorder="1" applyAlignment="1">
      <alignment horizontal="center" vertical="top" wrapText="1"/>
    </xf>
    <xf numFmtId="169" fontId="19" fillId="35" borderId="25" xfId="0" applyNumberFormat="1" applyFont="1" applyFill="1" applyBorder="1" applyAlignment="1">
      <alignment horizontal="right" vertical="top" wrapText="1"/>
    </xf>
    <xf numFmtId="0" fontId="2" fillId="35" borderId="29" xfId="0" applyFont="1" applyFill="1" applyBorder="1" applyAlignment="1">
      <alignment horizontal="center" vertical="top" wrapText="1"/>
    </xf>
    <xf numFmtId="0" fontId="2" fillId="35" borderId="28" xfId="0" applyFont="1" applyFill="1" applyBorder="1" applyAlignment="1">
      <alignment horizontal="center" vertical="top" wrapText="1"/>
    </xf>
    <xf numFmtId="49" fontId="4" fillId="35" borderId="28" xfId="0" applyNumberFormat="1" applyFont="1" applyFill="1" applyBorder="1" applyAlignment="1">
      <alignment horizontal="center" vertical="top" wrapText="1"/>
    </xf>
    <xf numFmtId="169" fontId="18" fillId="35" borderId="25" xfId="0" applyNumberFormat="1" applyFont="1" applyFill="1" applyBorder="1" applyAlignment="1">
      <alignment horizontal="right" vertical="top" wrapText="1"/>
    </xf>
    <xf numFmtId="49" fontId="4" fillId="35" borderId="25" xfId="0" applyNumberFormat="1" applyFont="1" applyFill="1" applyBorder="1" applyAlignment="1">
      <alignment horizontal="center" vertical="top" wrapText="1"/>
    </xf>
    <xf numFmtId="0" fontId="2" fillId="35" borderId="25" xfId="0" applyFont="1" applyFill="1" applyBorder="1" applyAlignment="1">
      <alignment horizontal="left" vertical="top" wrapText="1"/>
    </xf>
    <xf numFmtId="41" fontId="2" fillId="35" borderId="25" xfId="0" applyNumberFormat="1" applyFont="1" applyFill="1" applyBorder="1" applyAlignment="1">
      <alignment horizontal="center" vertical="top" wrapText="1"/>
    </xf>
    <xf numFmtId="169" fontId="18" fillId="35" borderId="27" xfId="0" applyNumberFormat="1" applyFont="1" applyFill="1" applyBorder="1" applyAlignment="1">
      <alignment horizontal="right" vertical="top" wrapText="1"/>
    </xf>
    <xf numFmtId="0" fontId="2" fillId="35" borderId="29" xfId="0" applyFont="1" applyFill="1" applyBorder="1" applyAlignment="1">
      <alignment horizontal="center" vertical="center" wrapText="1"/>
    </xf>
    <xf numFmtId="0" fontId="2" fillId="35" borderId="28" xfId="0" applyFont="1" applyFill="1" applyBorder="1" applyAlignment="1">
      <alignment horizontal="left" vertical="center" wrapText="1"/>
    </xf>
    <xf numFmtId="41" fontId="2" fillId="35" borderId="28" xfId="0" applyNumberFormat="1" applyFont="1" applyFill="1" applyBorder="1" applyAlignment="1">
      <alignment horizontal="center" vertical="center" wrapText="1"/>
    </xf>
    <xf numFmtId="169" fontId="18" fillId="35" borderId="27" xfId="0" applyNumberFormat="1" applyFont="1" applyFill="1" applyBorder="1" applyAlignment="1">
      <alignment horizontal="right" vertical="center" wrapText="1"/>
    </xf>
    <xf numFmtId="0" fontId="10" fillId="35" borderId="25" xfId="0" applyFont="1" applyFill="1" applyBorder="1" applyAlignment="1">
      <alignment horizontal="center"/>
    </xf>
    <xf numFmtId="0" fontId="2" fillId="35" borderId="30" xfId="0" applyFont="1" applyFill="1" applyBorder="1" applyAlignment="1">
      <alignment horizontal="left" vertical="center" shrinkToFit="1"/>
    </xf>
    <xf numFmtId="0" fontId="2" fillId="35" borderId="31" xfId="0" applyFont="1" applyFill="1" applyBorder="1" applyAlignment="1">
      <alignment horizontal="left" vertical="center" shrinkToFit="1"/>
    </xf>
    <xf numFmtId="0" fontId="4" fillId="35" borderId="28" xfId="0" applyFont="1" applyFill="1" applyBorder="1" applyAlignment="1">
      <alignment horizontal="center" vertical="top" wrapText="1"/>
    </xf>
    <xf numFmtId="41" fontId="2" fillId="35" borderId="26" xfId="0" applyNumberFormat="1" applyFont="1" applyFill="1" applyBorder="1" applyAlignment="1">
      <alignment horizontal="center" vertical="top" wrapText="1"/>
    </xf>
    <xf numFmtId="169" fontId="16" fillId="35" borderId="25" xfId="0" applyNumberFormat="1" applyFont="1" applyFill="1" applyBorder="1" applyAlignment="1">
      <alignment horizontal="right" vertical="top" wrapText="1"/>
    </xf>
    <xf numFmtId="0" fontId="4" fillId="35" borderId="25" xfId="0" applyFont="1" applyFill="1" applyBorder="1" applyAlignment="1">
      <alignment horizontal="center" vertical="top" wrapText="1"/>
    </xf>
    <xf numFmtId="49" fontId="2" fillId="35" borderId="25" xfId="0" applyNumberFormat="1" applyFont="1" applyFill="1" applyBorder="1" applyAlignment="1">
      <alignment horizontal="center" vertical="top" wrapText="1"/>
    </xf>
    <xf numFmtId="49" fontId="2" fillId="35" borderId="32" xfId="0" applyNumberFormat="1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center" vertical="top" wrapText="1"/>
    </xf>
    <xf numFmtId="0" fontId="4" fillId="35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left" vertical="top" wrapText="1"/>
    </xf>
    <xf numFmtId="41" fontId="2" fillId="35" borderId="10" xfId="0" applyNumberFormat="1" applyFont="1" applyFill="1" applyBorder="1" applyAlignment="1">
      <alignment horizontal="center" vertical="top" wrapText="1"/>
    </xf>
    <xf numFmtId="41" fontId="2" fillId="35" borderId="31" xfId="0" applyNumberFormat="1" applyFont="1" applyFill="1" applyBorder="1" applyAlignment="1">
      <alignment horizontal="center" vertical="top" wrapText="1"/>
    </xf>
    <xf numFmtId="169" fontId="18" fillId="35" borderId="31" xfId="0" applyNumberFormat="1" applyFont="1" applyFill="1" applyBorder="1" applyAlignment="1">
      <alignment horizontal="right" vertical="top" wrapText="1"/>
    </xf>
    <xf numFmtId="0" fontId="2" fillId="35" borderId="33" xfId="0" applyFont="1" applyFill="1" applyBorder="1" applyAlignment="1">
      <alignment horizontal="left" vertical="top" wrapText="1"/>
    </xf>
    <xf numFmtId="41" fontId="3" fillId="35" borderId="33" xfId="0" applyNumberFormat="1" applyFont="1" applyFill="1" applyBorder="1" applyAlignment="1">
      <alignment horizontal="center" vertical="top" wrapText="1"/>
    </xf>
    <xf numFmtId="41" fontId="3" fillId="0" borderId="11" xfId="0" applyNumberFormat="1" applyFont="1" applyBorder="1" applyAlignment="1">
      <alignment horizontal="center" vertical="top" wrapText="1"/>
    </xf>
    <xf numFmtId="169" fontId="16" fillId="0" borderId="16" xfId="0" applyNumberFormat="1" applyFont="1" applyBorder="1" applyAlignment="1">
      <alignment horizontal="right" vertical="top" wrapText="1"/>
    </xf>
    <xf numFmtId="0" fontId="3" fillId="33" borderId="14" xfId="0" applyFont="1" applyFill="1" applyBorder="1" applyAlignment="1">
      <alignment horizontal="center" vertical="top" wrapText="1"/>
    </xf>
    <xf numFmtId="49" fontId="5" fillId="33" borderId="19" xfId="0" applyNumberFormat="1" applyFont="1" applyFill="1" applyBorder="1" applyAlignment="1">
      <alignment horizontal="center" vertical="top" wrapText="1"/>
    </xf>
    <xf numFmtId="0" fontId="5" fillId="33" borderId="19" xfId="0" applyFont="1" applyFill="1" applyBorder="1" applyAlignment="1">
      <alignment horizontal="left" vertical="top" wrapText="1"/>
    </xf>
    <xf numFmtId="41" fontId="5" fillId="33" borderId="19" xfId="0" applyNumberFormat="1" applyFont="1" applyFill="1" applyBorder="1" applyAlignment="1">
      <alignment horizontal="center" vertical="top" wrapText="1"/>
    </xf>
    <xf numFmtId="169" fontId="16" fillId="33" borderId="19" xfId="0" applyNumberFormat="1" applyFont="1" applyFill="1" applyBorder="1" applyAlignment="1">
      <alignment horizontal="right" vertical="top" wrapText="1"/>
    </xf>
    <xf numFmtId="0" fontId="5" fillId="0" borderId="10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center" vertical="top" wrapText="1"/>
    </xf>
    <xf numFmtId="49" fontId="5" fillId="0" borderId="22" xfId="0" applyNumberFormat="1" applyFont="1" applyBorder="1" applyAlignment="1">
      <alignment horizontal="center" vertical="top" wrapText="1"/>
    </xf>
    <xf numFmtId="0" fontId="3" fillId="35" borderId="25" xfId="0" applyFont="1" applyFill="1" applyBorder="1" applyAlignment="1">
      <alignment horizontal="center" vertical="top" wrapText="1"/>
    </xf>
    <xf numFmtId="0" fontId="3" fillId="35" borderId="27" xfId="0" applyFont="1" applyFill="1" applyBorder="1" applyAlignment="1">
      <alignment horizontal="center" vertical="top" wrapText="1"/>
    </xf>
    <xf numFmtId="49" fontId="5" fillId="35" borderId="27" xfId="0" applyNumberFormat="1" applyFont="1" applyFill="1" applyBorder="1" applyAlignment="1">
      <alignment horizontal="center" vertical="top" wrapText="1"/>
    </xf>
    <xf numFmtId="0" fontId="3" fillId="35" borderId="27" xfId="0" applyFont="1" applyFill="1" applyBorder="1" applyAlignment="1">
      <alignment horizontal="left" vertical="top" wrapText="1"/>
    </xf>
    <xf numFmtId="41" fontId="3" fillId="35" borderId="27" xfId="0" applyNumberFormat="1" applyFont="1" applyFill="1" applyBorder="1" applyAlignment="1">
      <alignment horizontal="center" vertical="top" wrapText="1"/>
    </xf>
    <xf numFmtId="169" fontId="16" fillId="35" borderId="27" xfId="0" applyNumberFormat="1" applyFont="1" applyFill="1" applyBorder="1" applyAlignment="1">
      <alignment horizontal="right" vertical="top" wrapText="1"/>
    </xf>
    <xf numFmtId="0" fontId="76" fillId="0" borderId="0" xfId="0" applyFont="1" applyBorder="1" applyAlignment="1">
      <alignment horizontal="center"/>
    </xf>
    <xf numFmtId="0" fontId="77" fillId="0" borderId="0" xfId="0" applyFont="1" applyBorder="1" applyAlignment="1">
      <alignment horizontal="center"/>
    </xf>
    <xf numFmtId="0" fontId="78" fillId="0" borderId="22" xfId="0" applyFont="1" applyBorder="1" applyAlignment="1">
      <alignment horizontal="center"/>
    </xf>
    <xf numFmtId="0" fontId="76" fillId="0" borderId="34" xfId="0" applyFont="1" applyBorder="1" applyAlignment="1">
      <alignment horizontal="center"/>
    </xf>
    <xf numFmtId="0" fontId="77" fillId="0" borderId="34" xfId="0" applyFont="1" applyBorder="1" applyAlignment="1">
      <alignment horizontal="center"/>
    </xf>
    <xf numFmtId="0" fontId="77" fillId="0" borderId="34" xfId="0" applyFont="1" applyBorder="1" applyAlignment="1">
      <alignment/>
    </xf>
    <xf numFmtId="0" fontId="77" fillId="0" borderId="14" xfId="0" applyFont="1" applyBorder="1" applyAlignment="1">
      <alignment/>
    </xf>
    <xf numFmtId="0" fontId="79" fillId="0" borderId="14" xfId="0" applyFont="1" applyBorder="1" applyAlignment="1">
      <alignment horizontal="right"/>
    </xf>
    <xf numFmtId="0" fontId="78" fillId="0" borderId="0" xfId="0" applyFont="1" applyBorder="1" applyAlignment="1">
      <alignment horizontal="center"/>
    </xf>
    <xf numFmtId="0" fontId="77" fillId="0" borderId="0" xfId="0" applyFont="1" applyBorder="1" applyAlignment="1">
      <alignment/>
    </xf>
    <xf numFmtId="0" fontId="79" fillId="0" borderId="0" xfId="0" applyFont="1" applyBorder="1" applyAlignment="1">
      <alignment horizontal="right"/>
    </xf>
    <xf numFmtId="0" fontId="78" fillId="0" borderId="0" xfId="0" applyFont="1" applyAlignment="1">
      <alignment horizontal="center"/>
    </xf>
    <xf numFmtId="0" fontId="77" fillId="0" borderId="0" xfId="0" applyFont="1" applyAlignment="1">
      <alignment/>
    </xf>
    <xf numFmtId="0" fontId="77" fillId="0" borderId="0" xfId="0" applyFont="1" applyAlignment="1">
      <alignment horizontal="center"/>
    </xf>
    <xf numFmtId="0" fontId="79" fillId="0" borderId="0" xfId="0" applyFont="1" applyAlignment="1">
      <alignment horizontal="right"/>
    </xf>
    <xf numFmtId="0" fontId="80" fillId="0" borderId="0" xfId="0" applyFont="1" applyAlignment="1">
      <alignment horizontal="center"/>
    </xf>
    <xf numFmtId="0" fontId="81" fillId="0" borderId="0" xfId="0" applyFont="1" applyAlignment="1">
      <alignment horizontal="center"/>
    </xf>
    <xf numFmtId="0" fontId="80" fillId="0" borderId="0" xfId="0" applyFont="1" applyAlignment="1">
      <alignment/>
    </xf>
    <xf numFmtId="0" fontId="76" fillId="0" borderId="0" xfId="0" applyFont="1" applyAlignment="1">
      <alignment horizontal="center"/>
    </xf>
    <xf numFmtId="0" fontId="4" fillId="0" borderId="20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4" fontId="4" fillId="0" borderId="11" xfId="0" applyNumberFormat="1" applyFont="1" applyBorder="1" applyAlignment="1">
      <alignment horizontal="left"/>
    </xf>
    <xf numFmtId="44" fontId="3" fillId="0" borderId="0" xfId="0" applyNumberFormat="1" applyFont="1" applyBorder="1" applyAlignment="1">
      <alignment horizontal="left"/>
    </xf>
    <xf numFmtId="44" fontId="5" fillId="0" borderId="0" xfId="0" applyNumberFormat="1" applyFont="1" applyBorder="1" applyAlignment="1">
      <alignment horizontal="left"/>
    </xf>
    <xf numFmtId="44" fontId="7" fillId="0" borderId="11" xfId="0" applyNumberFormat="1" applyFont="1" applyBorder="1" applyAlignment="1">
      <alignment horizontal="left"/>
    </xf>
    <xf numFmtId="44" fontId="26" fillId="0" borderId="0" xfId="0" applyNumberFormat="1" applyFont="1" applyBorder="1" applyAlignment="1">
      <alignment horizontal="left"/>
    </xf>
    <xf numFmtId="44" fontId="4" fillId="0" borderId="0" xfId="0" applyNumberFormat="1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82" fillId="0" borderId="35" xfId="0" applyFont="1" applyBorder="1" applyAlignment="1">
      <alignment/>
    </xf>
    <xf numFmtId="0" fontId="83" fillId="0" borderId="16" xfId="0" applyFont="1" applyBorder="1" applyAlignment="1">
      <alignment/>
    </xf>
    <xf numFmtId="0" fontId="83" fillId="0" borderId="35" xfId="0" applyFont="1" applyBorder="1" applyAlignment="1">
      <alignment horizontal="center"/>
    </xf>
    <xf numFmtId="0" fontId="84" fillId="0" borderId="16" xfId="0" applyFont="1" applyBorder="1" applyAlignment="1">
      <alignment horizontal="center"/>
    </xf>
    <xf numFmtId="0" fontId="82" fillId="0" borderId="0" xfId="0" applyFont="1" applyBorder="1" applyAlignment="1">
      <alignment horizontal="left"/>
    </xf>
    <xf numFmtId="3" fontId="85" fillId="0" borderId="12" xfId="0" applyNumberFormat="1" applyFont="1" applyBorder="1" applyAlignment="1">
      <alignment horizontal="center"/>
    </xf>
    <xf numFmtId="3" fontId="85" fillId="0" borderId="0" xfId="0" applyNumberFormat="1" applyFont="1" applyBorder="1" applyAlignment="1">
      <alignment horizontal="center"/>
    </xf>
    <xf numFmtId="169" fontId="86" fillId="0" borderId="12" xfId="0" applyNumberFormat="1" applyFont="1" applyBorder="1" applyAlignment="1">
      <alignment horizontal="center"/>
    </xf>
    <xf numFmtId="44" fontId="87" fillId="0" borderId="0" xfId="0" applyNumberFormat="1" applyFont="1" applyBorder="1" applyAlignment="1">
      <alignment/>
    </xf>
    <xf numFmtId="41" fontId="88" fillId="0" borderId="12" xfId="0" applyNumberFormat="1" applyFont="1" applyBorder="1" applyAlignment="1">
      <alignment horizontal="right"/>
    </xf>
    <xf numFmtId="41" fontId="88" fillId="0" borderId="0" xfId="0" applyNumberFormat="1" applyFont="1" applyBorder="1" applyAlignment="1">
      <alignment horizontal="center"/>
    </xf>
    <xf numFmtId="174" fontId="89" fillId="0" borderId="12" xfId="0" applyNumberFormat="1" applyFont="1" applyBorder="1" applyAlignment="1">
      <alignment horizontal="center"/>
    </xf>
    <xf numFmtId="49" fontId="87" fillId="0" borderId="0" xfId="0" applyNumberFormat="1" applyFont="1" applyBorder="1" applyAlignment="1">
      <alignment horizontal="left"/>
    </xf>
    <xf numFmtId="49" fontId="87" fillId="0" borderId="34" xfId="0" applyNumberFormat="1" applyFont="1" applyBorder="1" applyAlignment="1">
      <alignment horizontal="center"/>
    </xf>
    <xf numFmtId="41" fontId="88" fillId="0" borderId="14" xfId="0" applyNumberFormat="1" applyFont="1" applyBorder="1" applyAlignment="1">
      <alignment horizontal="right"/>
    </xf>
    <xf numFmtId="41" fontId="88" fillId="0" borderId="34" xfId="0" applyNumberFormat="1" applyFont="1" applyBorder="1" applyAlignment="1">
      <alignment horizontal="center"/>
    </xf>
    <xf numFmtId="174" fontId="89" fillId="0" borderId="14" xfId="0" applyNumberFormat="1" applyFont="1" applyBorder="1" applyAlignment="1">
      <alignment horizontal="center"/>
    </xf>
    <xf numFmtId="44" fontId="27" fillId="0" borderId="0" xfId="0" applyNumberFormat="1" applyFont="1" applyAlignment="1">
      <alignment horizontal="left"/>
    </xf>
    <xf numFmtId="169" fontId="25" fillId="10" borderId="16" xfId="0" applyNumberFormat="1" applyFont="1" applyFill="1" applyBorder="1" applyAlignment="1">
      <alignment horizontal="right" vertical="center" wrapText="1"/>
    </xf>
    <xf numFmtId="169" fontId="25" fillId="10" borderId="14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horizontal="center" vertical="center"/>
    </xf>
    <xf numFmtId="0" fontId="2" fillId="10" borderId="36" xfId="0" applyFont="1" applyFill="1" applyBorder="1" applyAlignment="1">
      <alignment horizontal="center" vertical="center" wrapText="1"/>
    </xf>
    <xf numFmtId="0" fontId="2" fillId="10" borderId="18" xfId="0" applyFont="1" applyFill="1" applyBorder="1" applyAlignment="1">
      <alignment horizontal="center" vertical="center" wrapText="1"/>
    </xf>
    <xf numFmtId="0" fontId="2" fillId="10" borderId="37" xfId="0" applyFont="1" applyFill="1" applyBorder="1" applyAlignment="1">
      <alignment horizontal="center" vertical="center" wrapText="1"/>
    </xf>
    <xf numFmtId="0" fontId="2" fillId="35" borderId="38" xfId="0" applyFont="1" applyFill="1" applyBorder="1" applyAlignment="1">
      <alignment horizontal="center" vertical="center" wrapText="1"/>
    </xf>
    <xf numFmtId="0" fontId="2" fillId="35" borderId="32" xfId="0" applyFont="1" applyFill="1" applyBorder="1" applyAlignment="1">
      <alignment horizontal="center" vertical="center" wrapText="1"/>
    </xf>
    <xf numFmtId="41" fontId="11" fillId="10" borderId="25" xfId="0" applyNumberFormat="1" applyFont="1" applyFill="1" applyBorder="1" applyAlignment="1">
      <alignment horizontal="center" vertical="center" wrapText="1"/>
    </xf>
    <xf numFmtId="0" fontId="1" fillId="10" borderId="20" xfId="0" applyFont="1" applyFill="1" applyBorder="1" applyAlignment="1">
      <alignment horizontal="center" vertical="center" wrapText="1"/>
    </xf>
    <xf numFmtId="0" fontId="1" fillId="10" borderId="35" xfId="0" applyFont="1" applyFill="1" applyBorder="1" applyAlignment="1">
      <alignment horizontal="center" vertical="center" wrapText="1"/>
    </xf>
    <xf numFmtId="0" fontId="1" fillId="10" borderId="22" xfId="0" applyFont="1" applyFill="1" applyBorder="1" applyAlignment="1">
      <alignment horizontal="center" vertical="center" wrapText="1"/>
    </xf>
    <xf numFmtId="0" fontId="1" fillId="10" borderId="34" xfId="0" applyFont="1" applyFill="1" applyBorder="1" applyAlignment="1">
      <alignment horizontal="center" vertical="center" wrapText="1"/>
    </xf>
    <xf numFmtId="0" fontId="2" fillId="10" borderId="24" xfId="0" applyFont="1" applyFill="1" applyBorder="1" applyAlignment="1">
      <alignment horizontal="center" vertical="center" wrapText="1"/>
    </xf>
    <xf numFmtId="0" fontId="2" fillId="10" borderId="13" xfId="0" applyFont="1" applyFill="1" applyBorder="1" applyAlignment="1">
      <alignment horizontal="center" vertical="center" wrapText="1"/>
    </xf>
    <xf numFmtId="0" fontId="2" fillId="10" borderId="32" xfId="0" applyFont="1" applyFill="1" applyBorder="1" applyAlignment="1">
      <alignment horizontal="center" vertical="center" wrapText="1"/>
    </xf>
    <xf numFmtId="0" fontId="1" fillId="10" borderId="36" xfId="0" applyFont="1" applyFill="1" applyBorder="1" applyAlignment="1">
      <alignment horizontal="center" vertical="center" wrapText="1"/>
    </xf>
    <xf numFmtId="0" fontId="1" fillId="10" borderId="18" xfId="0" applyFont="1" applyFill="1" applyBorder="1" applyAlignment="1">
      <alignment horizontal="center" vertical="center" wrapText="1"/>
    </xf>
    <xf numFmtId="0" fontId="1" fillId="10" borderId="37" xfId="0" applyFont="1" applyFill="1" applyBorder="1" applyAlignment="1">
      <alignment horizontal="center" vertical="center" wrapText="1"/>
    </xf>
    <xf numFmtId="169" fontId="18" fillId="35" borderId="39" xfId="0" applyNumberFormat="1" applyFont="1" applyFill="1" applyBorder="1" applyAlignment="1">
      <alignment horizontal="right" vertical="center" wrapText="1"/>
    </xf>
    <xf numFmtId="169" fontId="18" fillId="35" borderId="40" xfId="0" applyNumberFormat="1" applyFont="1" applyFill="1" applyBorder="1" applyAlignment="1">
      <alignment horizontal="right" vertical="center" wrapText="1"/>
    </xf>
    <xf numFmtId="0" fontId="2" fillId="35" borderId="41" xfId="0" applyFont="1" applyFill="1" applyBorder="1" applyAlignment="1">
      <alignment horizontal="center" vertical="center" wrapText="1"/>
    </xf>
    <xf numFmtId="0" fontId="2" fillId="35" borderId="37" xfId="0" applyFont="1" applyFill="1" applyBorder="1" applyAlignment="1">
      <alignment horizontal="center" vertical="center" wrapText="1"/>
    </xf>
    <xf numFmtId="49" fontId="4" fillId="35" borderId="41" xfId="0" applyNumberFormat="1" applyFont="1" applyFill="1" applyBorder="1" applyAlignment="1">
      <alignment horizontal="center" vertical="center" wrapText="1"/>
    </xf>
    <xf numFmtId="49" fontId="4" fillId="35" borderId="37" xfId="0" applyNumberFormat="1" applyFont="1" applyFill="1" applyBorder="1" applyAlignment="1">
      <alignment horizontal="center" vertical="center" wrapText="1"/>
    </xf>
    <xf numFmtId="0" fontId="18" fillId="10" borderId="36" xfId="0" applyFont="1" applyFill="1" applyBorder="1" applyAlignment="1">
      <alignment horizontal="center" vertical="center" wrapText="1"/>
    </xf>
    <xf numFmtId="0" fontId="18" fillId="10" borderId="18" xfId="0" applyFont="1" applyFill="1" applyBorder="1" applyAlignment="1">
      <alignment horizontal="center" vertical="center" wrapText="1"/>
    </xf>
    <xf numFmtId="0" fontId="18" fillId="10" borderId="37" xfId="0" applyFont="1" applyFill="1" applyBorder="1" applyAlignment="1">
      <alignment horizontal="center" vertical="center" wrapText="1"/>
    </xf>
    <xf numFmtId="41" fontId="2" fillId="35" borderId="41" xfId="0" applyNumberFormat="1" applyFont="1" applyFill="1" applyBorder="1" applyAlignment="1">
      <alignment horizontal="center" vertical="center" wrapText="1"/>
    </xf>
    <xf numFmtId="41" fontId="2" fillId="35" borderId="3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2"/>
  <sheetViews>
    <sheetView tabSelected="1" zoomScalePageLayoutView="0" workbookViewId="0" topLeftCell="A1">
      <selection activeCell="G93" sqref="G93"/>
    </sheetView>
  </sheetViews>
  <sheetFormatPr defaultColWidth="9.00390625" defaultRowHeight="12.75"/>
  <cols>
    <col min="1" max="1" width="4.75390625" style="22" customWidth="1"/>
    <col min="2" max="2" width="6.375" style="64" customWidth="1"/>
    <col min="3" max="3" width="5.25390625" style="22" customWidth="1"/>
    <col min="4" max="4" width="47.75390625" style="0" customWidth="1"/>
    <col min="5" max="5" width="13.125" style="0" customWidth="1"/>
    <col min="6" max="6" width="13.375" style="22" customWidth="1"/>
    <col min="7" max="7" width="7.625" style="101" customWidth="1"/>
    <col min="8" max="8" width="9.875" style="0" customWidth="1"/>
  </cols>
  <sheetData>
    <row r="1" spans="4:6" ht="18">
      <c r="D1" s="42"/>
      <c r="E1" s="42" t="s">
        <v>140</v>
      </c>
      <c r="F1" s="23"/>
    </row>
    <row r="2" spans="4:6" ht="18">
      <c r="D2" s="42"/>
      <c r="E2" s="42"/>
      <c r="F2" s="132"/>
    </row>
    <row r="3" spans="1:7" s="1" customFormat="1" ht="18.75">
      <c r="A3" s="29"/>
      <c r="B3" s="51"/>
      <c r="C3" s="30"/>
      <c r="D3" s="29" t="s">
        <v>95</v>
      </c>
      <c r="E3" s="27"/>
      <c r="F3" s="133"/>
      <c r="G3" s="101"/>
    </row>
    <row r="4" spans="1:7" s="1" customFormat="1" ht="20.25">
      <c r="A4" s="27"/>
      <c r="B4" s="52"/>
      <c r="C4" s="28"/>
      <c r="D4" s="255" t="s">
        <v>155</v>
      </c>
      <c r="E4" s="255"/>
      <c r="F4" s="132"/>
      <c r="G4" s="101"/>
    </row>
    <row r="5" spans="1:7" ht="19.5" customHeight="1">
      <c r="A5" s="6"/>
      <c r="B5" s="53"/>
      <c r="C5" s="23"/>
      <c r="D5" s="42"/>
      <c r="E5" s="42"/>
      <c r="F5" s="23"/>
      <c r="G5" s="102"/>
    </row>
    <row r="6" spans="1:7" s="12" customFormat="1" ht="12" customHeight="1">
      <c r="A6" s="266" t="s">
        <v>0</v>
      </c>
      <c r="B6" s="256" t="s">
        <v>55</v>
      </c>
      <c r="C6" s="256" t="s">
        <v>1</v>
      </c>
      <c r="D6" s="269" t="s">
        <v>2</v>
      </c>
      <c r="E6" s="256" t="s">
        <v>90</v>
      </c>
      <c r="F6" s="256" t="s">
        <v>3</v>
      </c>
      <c r="G6" s="278" t="s">
        <v>4</v>
      </c>
    </row>
    <row r="7" spans="1:7" s="12" customFormat="1" ht="16.5" customHeight="1">
      <c r="A7" s="267"/>
      <c r="B7" s="257"/>
      <c r="C7" s="257"/>
      <c r="D7" s="270"/>
      <c r="E7" s="257"/>
      <c r="F7" s="257"/>
      <c r="G7" s="279"/>
    </row>
    <row r="8" spans="1:8" ht="12" customHeight="1">
      <c r="A8" s="267"/>
      <c r="B8" s="257"/>
      <c r="C8" s="257"/>
      <c r="D8" s="270"/>
      <c r="E8" s="257"/>
      <c r="F8" s="257"/>
      <c r="G8" s="279"/>
      <c r="H8" s="41"/>
    </row>
    <row r="9" spans="1:8" ht="0.75" customHeight="1">
      <c r="A9" s="268"/>
      <c r="B9" s="258"/>
      <c r="C9" s="258"/>
      <c r="D9" s="271"/>
      <c r="E9" s="258"/>
      <c r="F9" s="258"/>
      <c r="G9" s="280"/>
      <c r="H9" s="41"/>
    </row>
    <row r="10" spans="1:9" ht="27" customHeight="1">
      <c r="A10" s="173" t="s">
        <v>56</v>
      </c>
      <c r="B10" s="174"/>
      <c r="C10" s="175"/>
      <c r="D10" s="176" t="s">
        <v>5</v>
      </c>
      <c r="E10" s="177">
        <f>E16+E11</f>
        <v>977431</v>
      </c>
      <c r="F10" s="178">
        <f>F11+F16</f>
        <v>978277</v>
      </c>
      <c r="G10" s="179">
        <f>(F10/E10)*100</f>
        <v>100.08655342423147</v>
      </c>
      <c r="H10" s="41"/>
      <c r="I10" s="41"/>
    </row>
    <row r="11" spans="1:7" s="12" customFormat="1" ht="18" customHeight="1">
      <c r="A11" s="26"/>
      <c r="B11" s="68" t="s">
        <v>86</v>
      </c>
      <c r="C11" s="73"/>
      <c r="D11" s="72" t="s">
        <v>6</v>
      </c>
      <c r="E11" s="50">
        <f>SUM(E12:E15)</f>
        <v>543017</v>
      </c>
      <c r="F11" s="48">
        <f>SUM(F12:F15)</f>
        <v>543864</v>
      </c>
      <c r="G11" s="103">
        <f>(F11/E11)*100</f>
        <v>100.15598038367123</v>
      </c>
    </row>
    <row r="12" spans="1:7" s="12" customFormat="1" ht="18" customHeight="1">
      <c r="A12" s="26"/>
      <c r="B12" s="74"/>
      <c r="C12" s="37" t="s">
        <v>58</v>
      </c>
      <c r="D12" s="66" t="s">
        <v>7</v>
      </c>
      <c r="E12" s="39">
        <v>63000</v>
      </c>
      <c r="F12" s="14">
        <v>72055</v>
      </c>
      <c r="G12" s="103">
        <f>(F12/E12)*100</f>
        <v>114.37301587301587</v>
      </c>
    </row>
    <row r="13" spans="1:7" s="12" customFormat="1" ht="18" customHeight="1">
      <c r="A13" s="26"/>
      <c r="B13" s="74"/>
      <c r="C13" s="37" t="s">
        <v>76</v>
      </c>
      <c r="D13" s="66" t="s">
        <v>31</v>
      </c>
      <c r="E13" s="39">
        <v>0</v>
      </c>
      <c r="F13" s="15">
        <v>383</v>
      </c>
      <c r="G13" s="103">
        <v>0</v>
      </c>
    </row>
    <row r="14" spans="1:7" s="12" customFormat="1" ht="18" customHeight="1">
      <c r="A14" s="26"/>
      <c r="B14" s="74"/>
      <c r="C14" s="37" t="s">
        <v>126</v>
      </c>
      <c r="D14" s="66" t="s">
        <v>134</v>
      </c>
      <c r="E14" s="39">
        <v>31217</v>
      </c>
      <c r="F14" s="15">
        <v>31218</v>
      </c>
      <c r="G14" s="103">
        <v>100</v>
      </c>
    </row>
    <row r="15" spans="1:7" s="12" customFormat="1" ht="18" customHeight="1">
      <c r="A15" s="26"/>
      <c r="B15" s="74"/>
      <c r="C15" s="37" t="s">
        <v>125</v>
      </c>
      <c r="D15" s="66" t="s">
        <v>124</v>
      </c>
      <c r="E15" s="39">
        <v>448800</v>
      </c>
      <c r="F15" s="15">
        <v>440208</v>
      </c>
      <c r="G15" s="103">
        <f>F15/E15%</f>
        <v>98.0855614973262</v>
      </c>
    </row>
    <row r="16" spans="1:7" s="12" customFormat="1" ht="18" customHeight="1">
      <c r="A16" s="26"/>
      <c r="B16" s="74" t="s">
        <v>113</v>
      </c>
      <c r="C16" s="37"/>
      <c r="D16" s="66" t="s">
        <v>43</v>
      </c>
      <c r="E16" s="49">
        <f>SUM(E17:E17)</f>
        <v>434414</v>
      </c>
      <c r="F16" s="48">
        <f>SUM(F17:F17)</f>
        <v>434413</v>
      </c>
      <c r="G16" s="103">
        <f>(F16/E16)*100</f>
        <v>99.99976980484054</v>
      </c>
    </row>
    <row r="17" spans="1:9" s="12" customFormat="1" ht="33" customHeight="1">
      <c r="A17" s="26"/>
      <c r="B17" s="75"/>
      <c r="C17" s="69" t="s">
        <v>61</v>
      </c>
      <c r="D17" s="67" t="s">
        <v>62</v>
      </c>
      <c r="E17" s="99">
        <v>434414</v>
      </c>
      <c r="F17" s="100">
        <v>434413</v>
      </c>
      <c r="G17" s="104">
        <f>(F17/E17)*100</f>
        <v>99.99976980484054</v>
      </c>
      <c r="I17" s="128"/>
    </row>
    <row r="18" spans="1:7" ht="23.25" customHeight="1">
      <c r="A18" s="172" t="s">
        <v>57</v>
      </c>
      <c r="B18" s="172"/>
      <c r="C18" s="171"/>
      <c r="D18" s="158" t="s">
        <v>8</v>
      </c>
      <c r="E18" s="159">
        <v>6350</v>
      </c>
      <c r="F18" s="159">
        <v>6377</v>
      </c>
      <c r="G18" s="152">
        <f aca="true" t="shared" si="0" ref="G18:G35">(F18/E18)*100</f>
        <v>100.4251968503937</v>
      </c>
    </row>
    <row r="19" spans="1:7" s="12" customFormat="1" ht="18" customHeight="1">
      <c r="A19" s="25"/>
      <c r="B19" s="54" t="s">
        <v>87</v>
      </c>
      <c r="C19" s="24"/>
      <c r="D19" s="13" t="s">
        <v>43</v>
      </c>
      <c r="E19" s="46">
        <v>6350</v>
      </c>
      <c r="F19" s="46">
        <v>6377</v>
      </c>
      <c r="G19" s="103">
        <f t="shared" si="0"/>
        <v>100.4251968503937</v>
      </c>
    </row>
    <row r="20" spans="1:7" s="12" customFormat="1" ht="18" customHeight="1">
      <c r="A20" s="25"/>
      <c r="B20" s="55"/>
      <c r="C20" s="24" t="s">
        <v>59</v>
      </c>
      <c r="D20" s="13" t="s">
        <v>14</v>
      </c>
      <c r="E20" s="14">
        <v>6350</v>
      </c>
      <c r="F20" s="15">
        <v>6377</v>
      </c>
      <c r="G20" s="103">
        <f t="shared" si="0"/>
        <v>100.4251968503937</v>
      </c>
    </row>
    <row r="21" spans="1:7" ht="22.5" customHeight="1">
      <c r="A21" s="153">
        <v>600</v>
      </c>
      <c r="B21" s="154"/>
      <c r="C21" s="168"/>
      <c r="D21" s="145" t="s">
        <v>9</v>
      </c>
      <c r="E21" s="169">
        <v>7000</v>
      </c>
      <c r="F21" s="159">
        <v>7091</v>
      </c>
      <c r="G21" s="170">
        <f>F21/E21%</f>
        <v>101.3</v>
      </c>
    </row>
    <row r="22" spans="1:7" s="12" customFormat="1" ht="18" customHeight="1">
      <c r="A22" s="25"/>
      <c r="B22" s="55">
        <v>60016</v>
      </c>
      <c r="C22" s="24"/>
      <c r="D22" s="13" t="s">
        <v>10</v>
      </c>
      <c r="E22" s="46">
        <f>SUM(E23:E23)</f>
        <v>7000</v>
      </c>
      <c r="F22" s="98">
        <f>SUM(F23:F24)</f>
        <v>7091</v>
      </c>
      <c r="G22" s="103">
        <f>F22/E22%</f>
        <v>101.3</v>
      </c>
    </row>
    <row r="23" spans="1:11" s="12" customFormat="1" ht="18" customHeight="1">
      <c r="A23" s="25"/>
      <c r="B23" s="55"/>
      <c r="C23" s="24" t="s">
        <v>58</v>
      </c>
      <c r="D23" s="13" t="s">
        <v>7</v>
      </c>
      <c r="E23" s="71">
        <v>7000</v>
      </c>
      <c r="F23" s="70">
        <v>7091</v>
      </c>
      <c r="G23" s="103">
        <f>F23/E23%</f>
        <v>101.3</v>
      </c>
      <c r="K23" s="77"/>
    </row>
    <row r="24" spans="1:11" s="12" customFormat="1" ht="18" customHeight="1" hidden="1">
      <c r="A24" s="36"/>
      <c r="B24" s="61"/>
      <c r="C24" s="38" t="s">
        <v>76</v>
      </c>
      <c r="D24" s="95" t="s">
        <v>31</v>
      </c>
      <c r="E24" s="96">
        <v>0</v>
      </c>
      <c r="F24" s="97">
        <v>0</v>
      </c>
      <c r="G24" s="108">
        <v>0</v>
      </c>
      <c r="K24" s="77"/>
    </row>
    <row r="25" spans="1:11" s="12" customFormat="1" ht="22.5" customHeight="1">
      <c r="A25" s="148">
        <v>630</v>
      </c>
      <c r="B25" s="137"/>
      <c r="C25" s="141"/>
      <c r="D25" s="180" t="s">
        <v>149</v>
      </c>
      <c r="E25" s="181">
        <v>36295</v>
      </c>
      <c r="F25" s="139">
        <v>0</v>
      </c>
      <c r="G25" s="170">
        <f>F25/E25%</f>
        <v>0</v>
      </c>
      <c r="K25" s="77"/>
    </row>
    <row r="26" spans="1:11" s="12" customFormat="1" ht="18" customHeight="1">
      <c r="A26" s="90"/>
      <c r="B26" s="126">
        <v>63001</v>
      </c>
      <c r="C26" s="125"/>
      <c r="D26" s="72" t="s">
        <v>150</v>
      </c>
      <c r="E26" s="50">
        <v>36295</v>
      </c>
      <c r="F26" s="127">
        <v>0</v>
      </c>
      <c r="G26" s="124">
        <f>F26/E26%</f>
        <v>0</v>
      </c>
      <c r="K26" s="77"/>
    </row>
    <row r="27" spans="1:11" s="12" customFormat="1" ht="18" customHeight="1">
      <c r="A27" s="5"/>
      <c r="B27" s="61"/>
      <c r="C27" s="34" t="s">
        <v>148</v>
      </c>
      <c r="D27" s="95" t="s">
        <v>151</v>
      </c>
      <c r="E27" s="96">
        <v>36295</v>
      </c>
      <c r="F27" s="97">
        <v>0</v>
      </c>
      <c r="G27" s="103">
        <f>F27/E27%</f>
        <v>0</v>
      </c>
      <c r="K27" s="77"/>
    </row>
    <row r="28" spans="1:7" ht="23.25" customHeight="1">
      <c r="A28" s="142">
        <v>700</v>
      </c>
      <c r="B28" s="142"/>
      <c r="C28" s="171"/>
      <c r="D28" s="158" t="s">
        <v>11</v>
      </c>
      <c r="E28" s="159">
        <f>E29</f>
        <v>775604</v>
      </c>
      <c r="F28" s="159">
        <f>F29</f>
        <v>403995</v>
      </c>
      <c r="G28" s="152">
        <f t="shared" si="0"/>
        <v>52.08779222386681</v>
      </c>
    </row>
    <row r="29" spans="1:7" s="12" customFormat="1" ht="18" customHeight="1">
      <c r="A29" s="26"/>
      <c r="B29" s="57">
        <v>70005</v>
      </c>
      <c r="C29" s="4"/>
      <c r="D29" s="13" t="s">
        <v>12</v>
      </c>
      <c r="E29" s="47">
        <f>SUM(E30:E34)</f>
        <v>775604</v>
      </c>
      <c r="F29" s="47">
        <f>SUM(F30:F34)</f>
        <v>403995</v>
      </c>
      <c r="G29" s="103">
        <f t="shared" si="0"/>
        <v>52.08779222386681</v>
      </c>
    </row>
    <row r="30" spans="1:7" s="12" customFormat="1" ht="18" customHeight="1">
      <c r="A30" s="26"/>
      <c r="B30" s="58"/>
      <c r="C30" s="24" t="s">
        <v>60</v>
      </c>
      <c r="D30" s="13" t="s">
        <v>13</v>
      </c>
      <c r="E30" s="16">
        <v>60000</v>
      </c>
      <c r="F30" s="15">
        <v>59499</v>
      </c>
      <c r="G30" s="103">
        <f t="shared" si="0"/>
        <v>99.165</v>
      </c>
    </row>
    <row r="31" spans="1:7" s="12" customFormat="1" ht="18" customHeight="1">
      <c r="A31" s="26"/>
      <c r="B31" s="58"/>
      <c r="C31" s="24" t="s">
        <v>58</v>
      </c>
      <c r="D31" s="13" t="s">
        <v>7</v>
      </c>
      <c r="E31" s="16">
        <v>2750</v>
      </c>
      <c r="F31" s="15">
        <v>2739</v>
      </c>
      <c r="G31" s="103">
        <f>F31/E31%</f>
        <v>99.6</v>
      </c>
    </row>
    <row r="32" spans="1:7" s="12" customFormat="1" ht="18" customHeight="1">
      <c r="A32" s="26"/>
      <c r="B32" s="58"/>
      <c r="C32" s="24" t="s">
        <v>59</v>
      </c>
      <c r="D32" s="13" t="s">
        <v>14</v>
      </c>
      <c r="E32" s="16">
        <v>52000</v>
      </c>
      <c r="F32" s="15">
        <v>55613</v>
      </c>
      <c r="G32" s="103">
        <f t="shared" si="0"/>
        <v>106.94807692307693</v>
      </c>
    </row>
    <row r="33" spans="1:7" s="12" customFormat="1" ht="18" customHeight="1">
      <c r="A33" s="26"/>
      <c r="B33" s="58"/>
      <c r="C33" s="24" t="s">
        <v>106</v>
      </c>
      <c r="D33" s="13" t="s">
        <v>15</v>
      </c>
      <c r="E33" s="16">
        <v>653754</v>
      </c>
      <c r="F33" s="15">
        <v>278588</v>
      </c>
      <c r="G33" s="103">
        <f t="shared" si="0"/>
        <v>42.61358247903645</v>
      </c>
    </row>
    <row r="34" spans="1:7" s="12" customFormat="1" ht="18" customHeight="1">
      <c r="A34" s="26"/>
      <c r="B34" s="94"/>
      <c r="C34" s="92" t="s">
        <v>76</v>
      </c>
      <c r="D34" s="13" t="s">
        <v>31</v>
      </c>
      <c r="E34" s="16">
        <v>7100</v>
      </c>
      <c r="F34" s="15">
        <v>7556</v>
      </c>
      <c r="G34" s="103">
        <f>F34/E34%</f>
        <v>106.4225352112676</v>
      </c>
    </row>
    <row r="35" spans="1:11" ht="23.25" customHeight="1">
      <c r="A35" s="153">
        <v>750</v>
      </c>
      <c r="B35" s="154"/>
      <c r="C35" s="168"/>
      <c r="D35" s="145" t="s">
        <v>16</v>
      </c>
      <c r="E35" s="146">
        <f>E36+E39</f>
        <v>34842</v>
      </c>
      <c r="F35" s="169">
        <f>F36+F39</f>
        <v>34977</v>
      </c>
      <c r="G35" s="170">
        <f t="shared" si="0"/>
        <v>100.38746340623386</v>
      </c>
      <c r="J35" s="12"/>
      <c r="K35" s="12"/>
    </row>
    <row r="36" spans="1:7" s="12" customFormat="1" ht="22.5" customHeight="1">
      <c r="A36" s="25"/>
      <c r="B36" s="55">
        <v>75011</v>
      </c>
      <c r="C36" s="24"/>
      <c r="D36" s="13" t="s">
        <v>17</v>
      </c>
      <c r="E36" s="46">
        <f>SUM(E37:E38)</f>
        <v>28042</v>
      </c>
      <c r="F36" s="46">
        <f>SUM(F37:F38)</f>
        <v>28064</v>
      </c>
      <c r="G36" s="105">
        <f>(F36/E36)*100</f>
        <v>100.07845374794951</v>
      </c>
    </row>
    <row r="37" spans="1:7" s="12" customFormat="1" ht="20.25" customHeight="1">
      <c r="A37" s="25"/>
      <c r="B37" s="55"/>
      <c r="C37" s="24" t="s">
        <v>131</v>
      </c>
      <c r="D37" s="13" t="s">
        <v>19</v>
      </c>
      <c r="E37" s="14">
        <v>0</v>
      </c>
      <c r="F37" s="14">
        <v>22</v>
      </c>
      <c r="G37" s="105">
        <v>0</v>
      </c>
    </row>
    <row r="38" spans="1:7" s="12" customFormat="1" ht="28.5" customHeight="1">
      <c r="A38" s="25"/>
      <c r="B38" s="55"/>
      <c r="C38" s="24" t="s">
        <v>61</v>
      </c>
      <c r="D38" s="2" t="s">
        <v>62</v>
      </c>
      <c r="E38" s="17">
        <v>28042</v>
      </c>
      <c r="F38" s="17">
        <v>28042</v>
      </c>
      <c r="G38" s="106">
        <f>(F38/E38)*100</f>
        <v>100</v>
      </c>
    </row>
    <row r="39" spans="1:7" s="12" customFormat="1" ht="18" customHeight="1">
      <c r="A39" s="25"/>
      <c r="B39" s="55">
        <v>75023</v>
      </c>
      <c r="C39" s="24"/>
      <c r="D39" s="13" t="s">
        <v>18</v>
      </c>
      <c r="E39" s="46">
        <f>SUM(E40:E41)</f>
        <v>6800</v>
      </c>
      <c r="F39" s="46">
        <f>SUM(F40:F41)</f>
        <v>6913</v>
      </c>
      <c r="G39" s="105">
        <f>(F39/E39)*100</f>
        <v>101.66176470588235</v>
      </c>
    </row>
    <row r="40" spans="1:7" s="12" customFormat="1" ht="18" customHeight="1">
      <c r="A40" s="25"/>
      <c r="B40" s="59"/>
      <c r="C40" s="24" t="s">
        <v>58</v>
      </c>
      <c r="D40" s="65" t="s">
        <v>19</v>
      </c>
      <c r="E40" s="71">
        <v>6400</v>
      </c>
      <c r="F40" s="71">
        <v>6476</v>
      </c>
      <c r="G40" s="105">
        <f>(F40/E40)*100</f>
        <v>101.18750000000001</v>
      </c>
    </row>
    <row r="41" spans="1:7" s="12" customFormat="1" ht="34.5" customHeight="1">
      <c r="A41" s="25"/>
      <c r="B41" s="59"/>
      <c r="C41" s="24" t="s">
        <v>96</v>
      </c>
      <c r="D41" s="13" t="s">
        <v>123</v>
      </c>
      <c r="E41" s="71">
        <v>400</v>
      </c>
      <c r="F41" s="71">
        <v>437</v>
      </c>
      <c r="G41" s="129">
        <f>F41/E41%</f>
        <v>109.25</v>
      </c>
    </row>
    <row r="42" spans="1:7" ht="13.5" customHeight="1">
      <c r="A42" s="259">
        <v>751</v>
      </c>
      <c r="B42" s="274"/>
      <c r="C42" s="276"/>
      <c r="D42" s="166" t="s">
        <v>143</v>
      </c>
      <c r="E42" s="281">
        <f>E44</f>
        <v>1340</v>
      </c>
      <c r="F42" s="281">
        <v>1340</v>
      </c>
      <c r="G42" s="272">
        <f>(F42/E42)*100</f>
        <v>100</v>
      </c>
    </row>
    <row r="43" spans="1:7" ht="15" customHeight="1">
      <c r="A43" s="260"/>
      <c r="B43" s="275"/>
      <c r="C43" s="277"/>
      <c r="D43" s="167" t="s">
        <v>20</v>
      </c>
      <c r="E43" s="282"/>
      <c r="F43" s="282"/>
      <c r="G43" s="273"/>
    </row>
    <row r="44" spans="1:7" s="12" customFormat="1" ht="18" customHeight="1">
      <c r="A44" s="116"/>
      <c r="B44" s="55">
        <v>75101</v>
      </c>
      <c r="C44" s="24"/>
      <c r="D44" s="13" t="s">
        <v>21</v>
      </c>
      <c r="E44" s="46">
        <v>1340</v>
      </c>
      <c r="F44" s="46">
        <v>1340</v>
      </c>
      <c r="G44" s="107">
        <f>F44/E44%</f>
        <v>100</v>
      </c>
    </row>
    <row r="45" spans="1:7" s="12" customFormat="1" ht="18" customHeight="1">
      <c r="A45" s="25"/>
      <c r="B45" s="55"/>
      <c r="C45" s="24" t="s">
        <v>61</v>
      </c>
      <c r="D45" s="13" t="s">
        <v>98</v>
      </c>
      <c r="E45" s="15">
        <v>1340</v>
      </c>
      <c r="F45" s="43">
        <v>1340</v>
      </c>
      <c r="G45" s="107">
        <f>F45/E45%</f>
        <v>100</v>
      </c>
    </row>
    <row r="46" spans="1:7" s="20" customFormat="1" ht="23.25" customHeight="1" hidden="1">
      <c r="A46" s="142">
        <v>754</v>
      </c>
      <c r="B46" s="142"/>
      <c r="C46" s="165"/>
      <c r="D46" s="158" t="s">
        <v>92</v>
      </c>
      <c r="E46" s="159">
        <v>0</v>
      </c>
      <c r="F46" s="159">
        <v>0</v>
      </c>
      <c r="G46" s="152">
        <f>-J44</f>
        <v>0</v>
      </c>
    </row>
    <row r="47" spans="1:7" ht="31.5" customHeight="1">
      <c r="A47" s="161">
        <v>756</v>
      </c>
      <c r="B47" s="154"/>
      <c r="C47" s="155"/>
      <c r="D47" s="162" t="s">
        <v>99</v>
      </c>
      <c r="E47" s="163">
        <f>E48+E51+E60+E73+E76</f>
        <v>6002397</v>
      </c>
      <c r="F47" s="163">
        <f>F76+F73+F60+F51+F48</f>
        <v>5960621</v>
      </c>
      <c r="G47" s="164">
        <f>(F47/E47)*100</f>
        <v>99.3040113807867</v>
      </c>
    </row>
    <row r="48" spans="1:7" s="12" customFormat="1" ht="18" customHeight="1">
      <c r="A48" s="25"/>
      <c r="B48" s="55">
        <v>75601</v>
      </c>
      <c r="C48" s="24"/>
      <c r="D48" s="13" t="s">
        <v>102</v>
      </c>
      <c r="E48" s="46">
        <f>E49+E50</f>
        <v>19300</v>
      </c>
      <c r="F48" s="46">
        <f>SUM(F49:F50)</f>
        <v>20658</v>
      </c>
      <c r="G48" s="105">
        <f>(F48/E48)*100</f>
        <v>107.03626943005182</v>
      </c>
    </row>
    <row r="49" spans="1:8" s="12" customFormat="1" ht="18" customHeight="1">
      <c r="A49" s="25"/>
      <c r="B49" s="55"/>
      <c r="C49" s="24" t="s">
        <v>63</v>
      </c>
      <c r="D49" s="13" t="s">
        <v>103</v>
      </c>
      <c r="E49" s="14">
        <v>19200</v>
      </c>
      <c r="F49" s="71">
        <v>20572</v>
      </c>
      <c r="G49" s="105">
        <f aca="true" t="shared" si="1" ref="G49:G77">(F49/E49)*100</f>
        <v>107.14583333333334</v>
      </c>
      <c r="H49" s="12" t="s">
        <v>132</v>
      </c>
    </row>
    <row r="50" spans="1:7" s="12" customFormat="1" ht="18" customHeight="1">
      <c r="A50" s="25"/>
      <c r="B50" s="55"/>
      <c r="C50" s="24" t="s">
        <v>64</v>
      </c>
      <c r="D50" s="13" t="s">
        <v>22</v>
      </c>
      <c r="E50" s="14">
        <v>100</v>
      </c>
      <c r="F50" s="71">
        <v>86</v>
      </c>
      <c r="G50" s="105">
        <f t="shared" si="1"/>
        <v>86</v>
      </c>
    </row>
    <row r="51" spans="1:7" s="12" customFormat="1" ht="18" customHeight="1">
      <c r="A51" s="25"/>
      <c r="B51" s="55">
        <v>75615</v>
      </c>
      <c r="C51" s="24"/>
      <c r="D51" s="13" t="s">
        <v>100</v>
      </c>
      <c r="E51" s="46">
        <f>SUM(E52:E59)</f>
        <v>1858445</v>
      </c>
      <c r="F51" s="46">
        <f>SUM(F52:F59)</f>
        <v>1846716</v>
      </c>
      <c r="G51" s="105">
        <f t="shared" si="1"/>
        <v>99.36888097307157</v>
      </c>
    </row>
    <row r="52" spans="1:7" s="12" customFormat="1" ht="18" customHeight="1">
      <c r="A52" s="25"/>
      <c r="B52" s="55"/>
      <c r="C52" s="24" t="s">
        <v>65</v>
      </c>
      <c r="D52" s="13" t="s">
        <v>23</v>
      </c>
      <c r="E52" s="14">
        <v>1300000</v>
      </c>
      <c r="F52" s="14">
        <v>1293116</v>
      </c>
      <c r="G52" s="105">
        <f t="shared" si="1"/>
        <v>99.47046153846154</v>
      </c>
    </row>
    <row r="53" spans="1:7" s="12" customFormat="1" ht="18" customHeight="1">
      <c r="A53" s="25"/>
      <c r="B53" s="55"/>
      <c r="C53" s="24" t="s">
        <v>66</v>
      </c>
      <c r="D53" s="13" t="s">
        <v>24</v>
      </c>
      <c r="E53" s="14">
        <v>17500</v>
      </c>
      <c r="F53" s="14">
        <v>17443</v>
      </c>
      <c r="G53" s="105">
        <f t="shared" si="1"/>
        <v>99.67428571428572</v>
      </c>
    </row>
    <row r="54" spans="1:7" s="12" customFormat="1" ht="18" customHeight="1">
      <c r="A54" s="25"/>
      <c r="B54" s="55"/>
      <c r="C54" s="24" t="s">
        <v>67</v>
      </c>
      <c r="D54" s="13" t="s">
        <v>25</v>
      </c>
      <c r="E54" s="14">
        <v>473645</v>
      </c>
      <c r="F54" s="14">
        <v>469042</v>
      </c>
      <c r="G54" s="105">
        <f t="shared" si="1"/>
        <v>99.02817511005078</v>
      </c>
    </row>
    <row r="55" spans="1:7" s="12" customFormat="1" ht="18" customHeight="1">
      <c r="A55" s="25"/>
      <c r="B55" s="55"/>
      <c r="C55" s="24" t="s">
        <v>68</v>
      </c>
      <c r="D55" s="13" t="s">
        <v>26</v>
      </c>
      <c r="E55" s="14">
        <v>28600</v>
      </c>
      <c r="F55" s="14">
        <v>28634</v>
      </c>
      <c r="G55" s="105">
        <f t="shared" si="1"/>
        <v>100.11888111888112</v>
      </c>
    </row>
    <row r="56" spans="1:7" s="12" customFormat="1" ht="18" customHeight="1">
      <c r="A56" s="25"/>
      <c r="B56" s="55"/>
      <c r="C56" s="24" t="s">
        <v>138</v>
      </c>
      <c r="D56" s="13" t="s">
        <v>139</v>
      </c>
      <c r="E56" s="14">
        <v>30000</v>
      </c>
      <c r="F56" s="14">
        <v>29592</v>
      </c>
      <c r="G56" s="105">
        <f t="shared" si="1"/>
        <v>98.64</v>
      </c>
    </row>
    <row r="57" spans="1:7" s="12" customFormat="1" ht="18" customHeight="1">
      <c r="A57" s="25"/>
      <c r="B57" s="55"/>
      <c r="C57" s="24" t="s">
        <v>69</v>
      </c>
      <c r="D57" s="13" t="s">
        <v>27</v>
      </c>
      <c r="E57" s="14">
        <v>100</v>
      </c>
      <c r="F57" s="14">
        <v>74</v>
      </c>
      <c r="G57" s="105">
        <f t="shared" si="1"/>
        <v>74</v>
      </c>
    </row>
    <row r="58" spans="1:7" s="12" customFormat="1" ht="18" customHeight="1">
      <c r="A58" s="25"/>
      <c r="B58" s="55"/>
      <c r="C58" s="24" t="s">
        <v>70</v>
      </c>
      <c r="D58" s="13" t="s">
        <v>28</v>
      </c>
      <c r="E58" s="14">
        <v>3000</v>
      </c>
      <c r="F58" s="14">
        <v>2880</v>
      </c>
      <c r="G58" s="105">
        <f t="shared" si="1"/>
        <v>96</v>
      </c>
    </row>
    <row r="59" spans="1:7" s="12" customFormat="1" ht="18" customHeight="1">
      <c r="A59" s="25"/>
      <c r="B59" s="55"/>
      <c r="C59" s="24" t="s">
        <v>64</v>
      </c>
      <c r="D59" s="13" t="s">
        <v>77</v>
      </c>
      <c r="E59" s="14">
        <v>5600</v>
      </c>
      <c r="F59" s="14">
        <v>5935</v>
      </c>
      <c r="G59" s="105">
        <f t="shared" si="1"/>
        <v>105.98214285714285</v>
      </c>
    </row>
    <row r="60" spans="1:7" s="12" customFormat="1" ht="18" customHeight="1">
      <c r="A60" s="25"/>
      <c r="B60" s="55">
        <v>75616</v>
      </c>
      <c r="C60" s="24"/>
      <c r="D60" s="13" t="s">
        <v>101</v>
      </c>
      <c r="E60" s="46">
        <f>SUM(E61:E72)</f>
        <v>2094400</v>
      </c>
      <c r="F60" s="46">
        <f>SUM(F61:F72)</f>
        <v>2111272</v>
      </c>
      <c r="G60" s="105">
        <f t="shared" si="1"/>
        <v>100.80557677616501</v>
      </c>
    </row>
    <row r="61" spans="1:7" s="12" customFormat="1" ht="18" customHeight="1">
      <c r="A61" s="25"/>
      <c r="B61" s="55"/>
      <c r="C61" s="24" t="s">
        <v>65</v>
      </c>
      <c r="D61" s="13" t="s">
        <v>23</v>
      </c>
      <c r="E61" s="14">
        <v>1100000</v>
      </c>
      <c r="F61" s="14">
        <v>1075464</v>
      </c>
      <c r="G61" s="105">
        <f t="shared" si="1"/>
        <v>97.76945454545455</v>
      </c>
    </row>
    <row r="62" spans="1:7" s="12" customFormat="1" ht="18" customHeight="1">
      <c r="A62" s="25"/>
      <c r="B62" s="55"/>
      <c r="C62" s="24" t="s">
        <v>66</v>
      </c>
      <c r="D62" s="13" t="s">
        <v>24</v>
      </c>
      <c r="E62" s="14">
        <v>485800</v>
      </c>
      <c r="F62" s="14">
        <v>498407</v>
      </c>
      <c r="G62" s="105">
        <f t="shared" si="1"/>
        <v>102.59510086455333</v>
      </c>
    </row>
    <row r="63" spans="1:7" s="12" customFormat="1" ht="18" customHeight="1">
      <c r="A63" s="25"/>
      <c r="B63" s="55"/>
      <c r="C63" s="24" t="s">
        <v>67</v>
      </c>
      <c r="D63" s="13" t="s">
        <v>25</v>
      </c>
      <c r="E63" s="14">
        <v>15000</v>
      </c>
      <c r="F63" s="14">
        <v>15041</v>
      </c>
      <c r="G63" s="105">
        <f t="shared" si="1"/>
        <v>100.27333333333333</v>
      </c>
    </row>
    <row r="64" spans="1:7" s="12" customFormat="1" ht="18" customHeight="1">
      <c r="A64" s="25"/>
      <c r="B64" s="55"/>
      <c r="C64" s="24" t="s">
        <v>68</v>
      </c>
      <c r="D64" s="13" t="s">
        <v>26</v>
      </c>
      <c r="E64" s="14">
        <v>105000</v>
      </c>
      <c r="F64" s="14">
        <v>107707</v>
      </c>
      <c r="G64" s="105">
        <f t="shared" si="1"/>
        <v>102.57809523809524</v>
      </c>
    </row>
    <row r="65" spans="1:7" s="12" customFormat="1" ht="18" customHeight="1">
      <c r="A65" s="25"/>
      <c r="B65" s="55"/>
      <c r="C65" s="24" t="s">
        <v>71</v>
      </c>
      <c r="D65" s="13" t="s">
        <v>29</v>
      </c>
      <c r="E65" s="14">
        <v>18700</v>
      </c>
      <c r="F65" s="14">
        <v>19299</v>
      </c>
      <c r="G65" s="105">
        <f t="shared" si="1"/>
        <v>103.20320855614973</v>
      </c>
    </row>
    <row r="66" spans="1:7" s="12" customFormat="1" ht="18" customHeight="1">
      <c r="A66" s="25"/>
      <c r="B66" s="55"/>
      <c r="C66" s="24" t="s">
        <v>72</v>
      </c>
      <c r="D66" s="13" t="s">
        <v>120</v>
      </c>
      <c r="E66" s="14">
        <v>300</v>
      </c>
      <c r="F66" s="14">
        <v>315</v>
      </c>
      <c r="G66" s="105">
        <f t="shared" si="1"/>
        <v>105</v>
      </c>
    </row>
    <row r="67" spans="1:7" s="12" customFormat="1" ht="18" customHeight="1">
      <c r="A67" s="25"/>
      <c r="B67" s="55"/>
      <c r="C67" s="24" t="s">
        <v>73</v>
      </c>
      <c r="D67" s="13" t="s">
        <v>75</v>
      </c>
      <c r="E67" s="14">
        <v>6500</v>
      </c>
      <c r="F67" s="14">
        <v>6333</v>
      </c>
      <c r="G67" s="105">
        <f t="shared" si="1"/>
        <v>97.43076923076923</v>
      </c>
    </row>
    <row r="68" spans="1:7" s="12" customFormat="1" ht="18" customHeight="1">
      <c r="A68" s="25"/>
      <c r="B68" s="55"/>
      <c r="C68" s="24" t="s">
        <v>74</v>
      </c>
      <c r="D68" s="13" t="s">
        <v>30</v>
      </c>
      <c r="E68" s="14">
        <v>42000</v>
      </c>
      <c r="F68" s="14">
        <v>42162</v>
      </c>
      <c r="G68" s="105">
        <f t="shared" si="1"/>
        <v>100.38571428571427</v>
      </c>
    </row>
    <row r="69" spans="1:7" s="12" customFormat="1" ht="18" customHeight="1">
      <c r="A69" s="25"/>
      <c r="B69" s="55"/>
      <c r="C69" s="24" t="s">
        <v>84</v>
      </c>
      <c r="D69" s="13" t="s">
        <v>45</v>
      </c>
      <c r="E69" s="14">
        <v>160000</v>
      </c>
      <c r="F69" s="14">
        <v>181961</v>
      </c>
      <c r="G69" s="105">
        <f t="shared" si="1"/>
        <v>113.72562500000001</v>
      </c>
    </row>
    <row r="70" spans="1:7" s="12" customFormat="1" ht="18" customHeight="1">
      <c r="A70" s="25"/>
      <c r="B70" s="55"/>
      <c r="C70" s="24" t="s">
        <v>69</v>
      </c>
      <c r="D70" s="13" t="s">
        <v>27</v>
      </c>
      <c r="E70" s="14">
        <v>500</v>
      </c>
      <c r="F70" s="14">
        <v>123</v>
      </c>
      <c r="G70" s="105">
        <f t="shared" si="1"/>
        <v>24.6</v>
      </c>
    </row>
    <row r="71" spans="1:7" s="12" customFormat="1" ht="18" customHeight="1">
      <c r="A71" s="25"/>
      <c r="B71" s="55"/>
      <c r="C71" s="24" t="s">
        <v>70</v>
      </c>
      <c r="D71" s="13" t="s">
        <v>28</v>
      </c>
      <c r="E71" s="14">
        <v>140500</v>
      </c>
      <c r="F71" s="14">
        <v>142098</v>
      </c>
      <c r="G71" s="105">
        <f t="shared" si="1"/>
        <v>101.1373665480427</v>
      </c>
    </row>
    <row r="72" spans="1:7" s="12" customFormat="1" ht="18" customHeight="1">
      <c r="A72" s="25"/>
      <c r="B72" s="62"/>
      <c r="C72" s="24" t="s">
        <v>64</v>
      </c>
      <c r="D72" s="13" t="s">
        <v>77</v>
      </c>
      <c r="E72" s="14">
        <v>20100</v>
      </c>
      <c r="F72" s="14">
        <v>22362</v>
      </c>
      <c r="G72" s="105">
        <f t="shared" si="1"/>
        <v>111.25373134328358</v>
      </c>
    </row>
    <row r="73" spans="1:7" s="12" customFormat="1" ht="18" customHeight="1">
      <c r="A73" s="25"/>
      <c r="B73" s="55">
        <v>75618</v>
      </c>
      <c r="C73" s="24"/>
      <c r="D73" s="13" t="s">
        <v>107</v>
      </c>
      <c r="E73" s="46">
        <f>SUM(E74:E75)</f>
        <v>30800</v>
      </c>
      <c r="F73" s="46">
        <f>SUM(F74:F75)</f>
        <v>30425</v>
      </c>
      <c r="G73" s="105">
        <f t="shared" si="1"/>
        <v>98.78246753246754</v>
      </c>
    </row>
    <row r="74" spans="1:7" s="12" customFormat="1" ht="18" customHeight="1">
      <c r="A74" s="25"/>
      <c r="B74" s="55"/>
      <c r="C74" s="24" t="s">
        <v>78</v>
      </c>
      <c r="D74" s="13" t="s">
        <v>32</v>
      </c>
      <c r="E74" s="14">
        <v>30000</v>
      </c>
      <c r="F74" s="14">
        <v>29589</v>
      </c>
      <c r="G74" s="105">
        <f t="shared" si="1"/>
        <v>98.63</v>
      </c>
    </row>
    <row r="75" spans="1:7" s="12" customFormat="1" ht="18" customHeight="1">
      <c r="A75" s="25"/>
      <c r="B75" s="55"/>
      <c r="C75" s="24" t="s">
        <v>156</v>
      </c>
      <c r="D75" s="13" t="s">
        <v>172</v>
      </c>
      <c r="E75" s="14">
        <v>800</v>
      </c>
      <c r="F75" s="14">
        <v>836</v>
      </c>
      <c r="G75" s="105">
        <f t="shared" si="1"/>
        <v>104.5</v>
      </c>
    </row>
    <row r="76" spans="1:7" s="12" customFormat="1" ht="18" customHeight="1">
      <c r="A76" s="25"/>
      <c r="B76" s="55">
        <v>75621</v>
      </c>
      <c r="C76" s="24"/>
      <c r="D76" s="13" t="s">
        <v>33</v>
      </c>
      <c r="E76" s="46">
        <f>SUM(E77:E78)</f>
        <v>1999452</v>
      </c>
      <c r="F76" s="130">
        <f>F78+F77</f>
        <v>1951550</v>
      </c>
      <c r="G76" s="105">
        <f>F76/E76%</f>
        <v>97.60424356273619</v>
      </c>
    </row>
    <row r="77" spans="1:7" s="12" customFormat="1" ht="18" customHeight="1">
      <c r="A77" s="25"/>
      <c r="B77" s="56"/>
      <c r="C77" s="24" t="s">
        <v>79</v>
      </c>
      <c r="D77" s="13" t="s">
        <v>34</v>
      </c>
      <c r="E77" s="14">
        <v>1959452</v>
      </c>
      <c r="F77" s="71">
        <v>1905067</v>
      </c>
      <c r="G77" s="105">
        <f t="shared" si="1"/>
        <v>97.22447908905143</v>
      </c>
    </row>
    <row r="78" spans="1:7" s="12" customFormat="1" ht="18" customHeight="1">
      <c r="A78" s="25"/>
      <c r="B78" s="56"/>
      <c r="C78" s="24" t="s">
        <v>80</v>
      </c>
      <c r="D78" s="13" t="s">
        <v>35</v>
      </c>
      <c r="E78" s="14">
        <v>40000</v>
      </c>
      <c r="F78" s="71">
        <v>46483</v>
      </c>
      <c r="G78" s="105">
        <f>F78/E78%</f>
        <v>116.2075</v>
      </c>
    </row>
    <row r="79" spans="1:7" ht="23.25" customHeight="1">
      <c r="A79" s="153">
        <v>758</v>
      </c>
      <c r="B79" s="154"/>
      <c r="C79" s="155"/>
      <c r="D79" s="145" t="s">
        <v>36</v>
      </c>
      <c r="E79" s="146">
        <f>E80+E82+E84+E87+E89</f>
        <v>9280457</v>
      </c>
      <c r="F79" s="146">
        <f>F80+F82+F84+F87+F89</f>
        <v>9280504</v>
      </c>
      <c r="G79" s="152">
        <f>(F79/E79)*100</f>
        <v>100.00050644057723</v>
      </c>
    </row>
    <row r="80" spans="1:8" s="12" customFormat="1" ht="18" customHeight="1">
      <c r="A80" s="25"/>
      <c r="B80" s="55">
        <v>75801</v>
      </c>
      <c r="C80" s="24"/>
      <c r="D80" s="13" t="s">
        <v>108</v>
      </c>
      <c r="E80" s="46">
        <v>5889502</v>
      </c>
      <c r="F80" s="46">
        <v>5889502</v>
      </c>
      <c r="G80" s="131">
        <f aca="true" t="shared" si="2" ref="G80:G91">(F80/E80)*100</f>
        <v>100</v>
      </c>
      <c r="H80" s="18"/>
    </row>
    <row r="81" spans="1:7" s="12" customFormat="1" ht="18" customHeight="1">
      <c r="A81" s="25"/>
      <c r="B81" s="55"/>
      <c r="C81" s="24" t="s">
        <v>81</v>
      </c>
      <c r="D81" s="13" t="s">
        <v>37</v>
      </c>
      <c r="E81" s="14">
        <v>5889502</v>
      </c>
      <c r="F81" s="14">
        <v>5889502</v>
      </c>
      <c r="G81" s="105">
        <f t="shared" si="2"/>
        <v>100</v>
      </c>
    </row>
    <row r="82" spans="1:7" s="12" customFormat="1" ht="18" customHeight="1">
      <c r="A82" s="25"/>
      <c r="B82" s="55">
        <v>75807</v>
      </c>
      <c r="C82" s="24"/>
      <c r="D82" s="13" t="s">
        <v>109</v>
      </c>
      <c r="E82" s="46">
        <v>3152387</v>
      </c>
      <c r="F82" s="46">
        <v>3152387</v>
      </c>
      <c r="G82" s="105">
        <f t="shared" si="2"/>
        <v>100</v>
      </c>
    </row>
    <row r="83" spans="1:7" s="12" customFormat="1" ht="18" customHeight="1">
      <c r="A83" s="25"/>
      <c r="B83" s="55"/>
      <c r="C83" s="24" t="s">
        <v>81</v>
      </c>
      <c r="D83" s="13" t="s">
        <v>38</v>
      </c>
      <c r="E83" s="14">
        <v>3152387</v>
      </c>
      <c r="F83" s="14">
        <v>3152387</v>
      </c>
      <c r="G83" s="105">
        <f t="shared" si="2"/>
        <v>100</v>
      </c>
    </row>
    <row r="84" spans="1:7" s="12" customFormat="1" ht="18" customHeight="1">
      <c r="A84" s="25"/>
      <c r="B84" s="55">
        <v>75814</v>
      </c>
      <c r="C84" s="24"/>
      <c r="D84" s="13" t="s">
        <v>39</v>
      </c>
      <c r="E84" s="46">
        <f>SUM(E86:E86)</f>
        <v>12017</v>
      </c>
      <c r="F84" s="46">
        <f>SUM(F85:F86)</f>
        <v>12064</v>
      </c>
      <c r="G84" s="105">
        <f>F84/E84%</f>
        <v>100.39111259049679</v>
      </c>
    </row>
    <row r="85" spans="1:7" s="12" customFormat="1" ht="18" customHeight="1">
      <c r="A85" s="25"/>
      <c r="B85" s="55"/>
      <c r="C85" s="24" t="s">
        <v>76</v>
      </c>
      <c r="D85" s="13" t="s">
        <v>31</v>
      </c>
      <c r="E85" s="46">
        <v>0</v>
      </c>
      <c r="F85" s="71">
        <v>47</v>
      </c>
      <c r="G85" s="105">
        <v>0</v>
      </c>
    </row>
    <row r="86" spans="1:7" s="12" customFormat="1" ht="18" customHeight="1">
      <c r="A86" s="25"/>
      <c r="B86" s="55"/>
      <c r="C86" s="24" t="s">
        <v>114</v>
      </c>
      <c r="D86" s="13" t="s">
        <v>115</v>
      </c>
      <c r="E86" s="14">
        <v>12017</v>
      </c>
      <c r="F86" s="14">
        <v>12017</v>
      </c>
      <c r="G86" s="105">
        <f>F86/E86%</f>
        <v>100</v>
      </c>
    </row>
    <row r="87" spans="1:7" s="12" customFormat="1" ht="18" customHeight="1">
      <c r="A87" s="25"/>
      <c r="B87" s="55">
        <v>75802</v>
      </c>
      <c r="C87" s="24"/>
      <c r="D87" s="13" t="s">
        <v>166</v>
      </c>
      <c r="E87" s="130">
        <v>17094</v>
      </c>
      <c r="F87" s="130">
        <v>17094</v>
      </c>
      <c r="G87" s="105">
        <f>F87/E87%</f>
        <v>100</v>
      </c>
    </row>
    <row r="88" spans="1:7" s="12" customFormat="1" ht="18" customHeight="1">
      <c r="A88" s="25"/>
      <c r="B88" s="55"/>
      <c r="C88" s="24" t="s">
        <v>157</v>
      </c>
      <c r="D88" s="13" t="s">
        <v>167</v>
      </c>
      <c r="E88" s="14">
        <v>17094</v>
      </c>
      <c r="F88" s="71">
        <v>17094</v>
      </c>
      <c r="G88" s="105">
        <f>F88/E88%</f>
        <v>100</v>
      </c>
    </row>
    <row r="89" spans="1:7" s="12" customFormat="1" ht="18" customHeight="1">
      <c r="A89" s="25"/>
      <c r="B89" s="55">
        <v>75831</v>
      </c>
      <c r="C89" s="24"/>
      <c r="D89" s="13" t="s">
        <v>110</v>
      </c>
      <c r="E89" s="46">
        <v>209457</v>
      </c>
      <c r="F89" s="46">
        <v>209457</v>
      </c>
      <c r="G89" s="105">
        <f t="shared" si="2"/>
        <v>100</v>
      </c>
    </row>
    <row r="90" spans="1:7" s="12" customFormat="1" ht="18" customHeight="1">
      <c r="A90" s="25"/>
      <c r="B90" s="55"/>
      <c r="C90" s="24" t="s">
        <v>81</v>
      </c>
      <c r="D90" s="13" t="s">
        <v>38</v>
      </c>
      <c r="E90" s="14">
        <v>209457</v>
      </c>
      <c r="F90" s="14">
        <v>209457</v>
      </c>
      <c r="G90" s="105">
        <f t="shared" si="2"/>
        <v>100</v>
      </c>
    </row>
    <row r="91" spans="1:7" ht="22.5" customHeight="1">
      <c r="A91" s="142">
        <v>801</v>
      </c>
      <c r="B91" s="154"/>
      <c r="C91" s="155"/>
      <c r="D91" s="145" t="s">
        <v>40</v>
      </c>
      <c r="E91" s="146">
        <f>E92+E97+E99+E101</f>
        <v>157542</v>
      </c>
      <c r="F91" s="146">
        <f>F92+F97+F99+F101</f>
        <v>156776</v>
      </c>
      <c r="G91" s="160">
        <f t="shared" si="2"/>
        <v>99.51378045219687</v>
      </c>
    </row>
    <row r="92" spans="1:9" s="12" customFormat="1" ht="18" customHeight="1">
      <c r="A92" s="25"/>
      <c r="B92" s="55">
        <v>80101</v>
      </c>
      <c r="C92" s="24"/>
      <c r="D92" s="13" t="s">
        <v>41</v>
      </c>
      <c r="E92" s="46">
        <f>SUM(E94:E96)</f>
        <v>17146</v>
      </c>
      <c r="F92" s="48">
        <f>SUM(F93:F96)</f>
        <v>17129</v>
      </c>
      <c r="G92" s="103">
        <f>(F92/E92)*100</f>
        <v>99.9008515105564</v>
      </c>
      <c r="H92" s="45"/>
      <c r="I92" s="40"/>
    </row>
    <row r="93" spans="1:9" s="12" customFormat="1" ht="18" customHeight="1">
      <c r="A93" s="5"/>
      <c r="B93" s="10"/>
      <c r="C93" s="9" t="s">
        <v>58</v>
      </c>
      <c r="D93" s="11" t="s">
        <v>7</v>
      </c>
      <c r="E93" s="182">
        <v>0</v>
      </c>
      <c r="F93" s="81">
        <v>441</v>
      </c>
      <c r="G93" s="103"/>
      <c r="H93" s="40"/>
      <c r="I93" s="40"/>
    </row>
    <row r="94" spans="1:9" s="12" customFormat="1" ht="18" customHeight="1">
      <c r="A94" s="19"/>
      <c r="B94" s="63"/>
      <c r="C94" s="37" t="s">
        <v>82</v>
      </c>
      <c r="D94" s="66" t="s">
        <v>42</v>
      </c>
      <c r="E94" s="81">
        <v>500</v>
      </c>
      <c r="F94" s="70">
        <v>0</v>
      </c>
      <c r="G94" s="103">
        <f>F94/E94%</f>
        <v>0</v>
      </c>
      <c r="H94" s="40"/>
      <c r="I94" s="40"/>
    </row>
    <row r="95" spans="1:9" s="12" customFormat="1" ht="18" customHeight="1">
      <c r="A95" s="5"/>
      <c r="B95" s="60"/>
      <c r="C95" s="9" t="s">
        <v>96</v>
      </c>
      <c r="D95" s="21" t="s">
        <v>123</v>
      </c>
      <c r="E95" s="81">
        <v>3800</v>
      </c>
      <c r="F95" s="81">
        <v>3842</v>
      </c>
      <c r="G95" s="103">
        <v>0</v>
      </c>
      <c r="H95" s="40"/>
      <c r="I95" s="40"/>
    </row>
    <row r="96" spans="1:9" s="12" customFormat="1" ht="18" customHeight="1">
      <c r="A96" s="5"/>
      <c r="B96" s="60"/>
      <c r="C96" s="37" t="s">
        <v>153</v>
      </c>
      <c r="D96" s="21" t="s">
        <v>154</v>
      </c>
      <c r="E96" s="81">
        <v>12846</v>
      </c>
      <c r="F96" s="81">
        <v>12846</v>
      </c>
      <c r="G96" s="103">
        <v>0</v>
      </c>
      <c r="H96" s="40"/>
      <c r="I96" s="40"/>
    </row>
    <row r="97" spans="1:7" s="12" customFormat="1" ht="18" customHeight="1">
      <c r="A97" s="25"/>
      <c r="B97" s="55">
        <v>80104</v>
      </c>
      <c r="C97" s="24"/>
      <c r="D97" s="13" t="s">
        <v>53</v>
      </c>
      <c r="E97" s="46">
        <v>140000</v>
      </c>
      <c r="F97" s="48">
        <v>139247</v>
      </c>
      <c r="G97" s="103">
        <f>(F97/E97)*100</f>
        <v>99.46214285714285</v>
      </c>
    </row>
    <row r="98" spans="1:7" s="12" customFormat="1" ht="18" customHeight="1">
      <c r="A98" s="25"/>
      <c r="B98" s="55"/>
      <c r="C98" s="24" t="s">
        <v>82</v>
      </c>
      <c r="D98" s="13" t="s">
        <v>42</v>
      </c>
      <c r="E98" s="44">
        <v>140000</v>
      </c>
      <c r="F98" s="15">
        <v>139247</v>
      </c>
      <c r="G98" s="103">
        <f>(F98/E98)*100</f>
        <v>99.46214285714285</v>
      </c>
    </row>
    <row r="99" spans="1:7" s="12" customFormat="1" ht="18" customHeight="1">
      <c r="A99" s="5"/>
      <c r="B99" s="10">
        <v>80110</v>
      </c>
      <c r="C99" s="9"/>
      <c r="D99" s="11" t="s">
        <v>168</v>
      </c>
      <c r="E99" s="49">
        <v>0</v>
      </c>
      <c r="F99" s="48">
        <v>136</v>
      </c>
      <c r="G99" s="103"/>
    </row>
    <row r="100" spans="1:7" s="12" customFormat="1" ht="18" customHeight="1">
      <c r="A100" s="5"/>
      <c r="B100" s="10"/>
      <c r="C100" s="9" t="s">
        <v>58</v>
      </c>
      <c r="D100" s="11" t="s">
        <v>7</v>
      </c>
      <c r="E100" s="39">
        <v>0</v>
      </c>
      <c r="F100" s="15">
        <v>136</v>
      </c>
      <c r="G100" s="103"/>
    </row>
    <row r="101" spans="1:7" s="12" customFormat="1" ht="18" customHeight="1">
      <c r="A101" s="5"/>
      <c r="B101" s="10">
        <v>80195</v>
      </c>
      <c r="C101" s="9"/>
      <c r="D101" s="11" t="s">
        <v>43</v>
      </c>
      <c r="E101" s="49">
        <v>396</v>
      </c>
      <c r="F101" s="48">
        <v>264</v>
      </c>
      <c r="G101" s="103">
        <f>(F101/E101)*100</f>
        <v>66.66666666666666</v>
      </c>
    </row>
    <row r="102" spans="1:7" s="12" customFormat="1" ht="18" customHeight="1">
      <c r="A102" s="5"/>
      <c r="B102" s="190"/>
      <c r="C102" s="191" t="s">
        <v>83</v>
      </c>
      <c r="D102" s="95" t="s">
        <v>173</v>
      </c>
      <c r="E102" s="31">
        <v>396</v>
      </c>
      <c r="F102" s="15">
        <v>264</v>
      </c>
      <c r="G102" s="103">
        <f>(F102/E102)*100</f>
        <v>66.66666666666666</v>
      </c>
    </row>
    <row r="103" spans="1:7" ht="23.25" customHeight="1">
      <c r="A103" s="142">
        <v>851</v>
      </c>
      <c r="B103" s="142"/>
      <c r="C103" s="157"/>
      <c r="D103" s="158" t="s">
        <v>44</v>
      </c>
      <c r="E103" s="159">
        <v>560</v>
      </c>
      <c r="F103" s="147">
        <v>500</v>
      </c>
      <c r="G103" s="156">
        <f>F103/E103%</f>
        <v>89.28571428571429</v>
      </c>
    </row>
    <row r="104" spans="1:7" s="12" customFormat="1" ht="18" customHeight="1">
      <c r="A104" s="19"/>
      <c r="B104" s="55">
        <v>85195</v>
      </c>
      <c r="C104" s="84"/>
      <c r="D104" s="66" t="s">
        <v>43</v>
      </c>
      <c r="E104" s="86">
        <v>560</v>
      </c>
      <c r="F104" s="87">
        <v>500</v>
      </c>
      <c r="G104" s="103">
        <f>F104/E104%</f>
        <v>89.28571428571429</v>
      </c>
    </row>
    <row r="105" spans="1:7" s="12" customFormat="1" ht="18" customHeight="1">
      <c r="A105" s="36"/>
      <c r="B105" s="55"/>
      <c r="C105" s="85" t="s">
        <v>61</v>
      </c>
      <c r="D105" s="83" t="s">
        <v>121</v>
      </c>
      <c r="E105" s="82">
        <v>560</v>
      </c>
      <c r="F105" s="15">
        <v>500</v>
      </c>
      <c r="G105" s="103">
        <f>F105/E105%</f>
        <v>89.28571428571429</v>
      </c>
    </row>
    <row r="106" spans="1:7" ht="24" customHeight="1">
      <c r="A106" s="153">
        <v>852</v>
      </c>
      <c r="B106" s="154"/>
      <c r="C106" s="155"/>
      <c r="D106" s="145" t="s">
        <v>46</v>
      </c>
      <c r="E106" s="146">
        <f>E107+E110+E112+E114+E117+E119+E121+E123+E125+E127</f>
        <v>4779228</v>
      </c>
      <c r="F106" s="146">
        <f>F107+F110+F112+F114+F117+F119+F121+F123+F125+F127</f>
        <v>4710944</v>
      </c>
      <c r="G106" s="156">
        <f>(F106/E106)*100</f>
        <v>98.57123368041869</v>
      </c>
    </row>
    <row r="107" spans="1:7" s="12" customFormat="1" ht="18" customHeight="1">
      <c r="A107" s="25"/>
      <c r="B107" s="55">
        <v>85212</v>
      </c>
      <c r="C107" s="24"/>
      <c r="D107" s="13" t="s">
        <v>85</v>
      </c>
      <c r="E107" s="46">
        <f>SUM(E108:E109)</f>
        <v>3420761</v>
      </c>
      <c r="F107" s="46">
        <f>SUM(F108:F109)</f>
        <v>3386653</v>
      </c>
      <c r="G107" s="107">
        <f>(F107/E107)*100</f>
        <v>99.0029119251535</v>
      </c>
    </row>
    <row r="108" spans="1:7" s="12" customFormat="1" ht="18" customHeight="1">
      <c r="A108" s="25"/>
      <c r="B108" s="55"/>
      <c r="C108" s="24" t="s">
        <v>131</v>
      </c>
      <c r="D108" s="13" t="s">
        <v>135</v>
      </c>
      <c r="E108" s="14">
        <v>20500</v>
      </c>
      <c r="F108" s="14">
        <v>21350</v>
      </c>
      <c r="G108" s="107">
        <v>0</v>
      </c>
    </row>
    <row r="109" spans="1:7" s="12" customFormat="1" ht="18" customHeight="1">
      <c r="A109" s="25"/>
      <c r="B109" s="55"/>
      <c r="C109" s="24" t="s">
        <v>61</v>
      </c>
      <c r="D109" s="13" t="s">
        <v>47</v>
      </c>
      <c r="E109" s="14">
        <v>3400261</v>
      </c>
      <c r="F109" s="14">
        <v>3365303</v>
      </c>
      <c r="G109" s="107">
        <f>(F109/E109)*100</f>
        <v>98.97190245101774</v>
      </c>
    </row>
    <row r="110" spans="1:7" s="12" customFormat="1" ht="18" customHeight="1">
      <c r="A110" s="25"/>
      <c r="B110" s="55">
        <v>85203</v>
      </c>
      <c r="C110" s="24"/>
      <c r="D110" s="189" t="s">
        <v>165</v>
      </c>
      <c r="E110" s="46">
        <v>349000</v>
      </c>
      <c r="F110" s="46">
        <v>323497</v>
      </c>
      <c r="G110" s="107">
        <f>(F110/E110)*100</f>
        <v>92.69255014326647</v>
      </c>
    </row>
    <row r="111" spans="1:7" s="12" customFormat="1" ht="18" customHeight="1">
      <c r="A111" s="25"/>
      <c r="B111" s="55"/>
      <c r="C111" s="24" t="s">
        <v>61</v>
      </c>
      <c r="D111" s="13" t="s">
        <v>158</v>
      </c>
      <c r="E111" s="14">
        <v>349000</v>
      </c>
      <c r="F111" s="14">
        <v>323497</v>
      </c>
      <c r="G111" s="107">
        <f>(F111/E111)*100</f>
        <v>92.69255014326647</v>
      </c>
    </row>
    <row r="112" spans="1:7" s="12" customFormat="1" ht="18" customHeight="1">
      <c r="A112" s="25"/>
      <c r="B112" s="55">
        <v>85206</v>
      </c>
      <c r="C112" s="24"/>
      <c r="D112" s="13" t="s">
        <v>163</v>
      </c>
      <c r="E112" s="46">
        <v>9844</v>
      </c>
      <c r="F112" s="46">
        <v>8336</v>
      </c>
      <c r="G112" s="107">
        <f>(F112/E112)*100</f>
        <v>84.68102397399431</v>
      </c>
    </row>
    <row r="113" spans="1:7" s="12" customFormat="1" ht="18" customHeight="1">
      <c r="A113" s="25"/>
      <c r="B113" s="55"/>
      <c r="C113" s="24" t="s">
        <v>83</v>
      </c>
      <c r="D113" s="13" t="s">
        <v>164</v>
      </c>
      <c r="E113" s="14">
        <v>9844</v>
      </c>
      <c r="F113" s="14">
        <v>8336</v>
      </c>
      <c r="G113" s="107">
        <f>(F113/E113)*100</f>
        <v>84.68102397399431</v>
      </c>
    </row>
    <row r="114" spans="1:7" s="12" customFormat="1" ht="18" customHeight="1">
      <c r="A114" s="25"/>
      <c r="B114" s="55">
        <v>85213</v>
      </c>
      <c r="C114" s="24"/>
      <c r="D114" s="13" t="s">
        <v>91</v>
      </c>
      <c r="E114" s="46">
        <f>SUM(E115:E116)</f>
        <v>43203</v>
      </c>
      <c r="F114" s="46">
        <f>SUM(F115:F116)</f>
        <v>43203</v>
      </c>
      <c r="G114" s="107">
        <f aca="true" t="shared" si="3" ref="G114:G134">(F114/E114)*100</f>
        <v>100</v>
      </c>
    </row>
    <row r="115" spans="1:7" s="12" customFormat="1" ht="18" customHeight="1">
      <c r="A115" s="25"/>
      <c r="B115" s="55"/>
      <c r="C115" s="24" t="s">
        <v>61</v>
      </c>
      <c r="D115" s="13" t="s">
        <v>48</v>
      </c>
      <c r="E115" s="14">
        <v>24570</v>
      </c>
      <c r="F115" s="14">
        <v>24570</v>
      </c>
      <c r="G115" s="107">
        <f>F115/E115%</f>
        <v>100</v>
      </c>
    </row>
    <row r="116" spans="1:7" s="12" customFormat="1" ht="18" customHeight="1">
      <c r="A116" s="25"/>
      <c r="B116" s="55"/>
      <c r="C116" s="24" t="s">
        <v>83</v>
      </c>
      <c r="D116" s="13" t="s">
        <v>129</v>
      </c>
      <c r="E116" s="14">
        <v>18633</v>
      </c>
      <c r="F116" s="14">
        <v>18633</v>
      </c>
      <c r="G116" s="107">
        <f>F116/E116%</f>
        <v>100</v>
      </c>
    </row>
    <row r="117" spans="1:7" s="12" customFormat="1" ht="18" customHeight="1">
      <c r="A117" s="25"/>
      <c r="B117" s="55">
        <v>85214</v>
      </c>
      <c r="C117" s="24"/>
      <c r="D117" s="13" t="s">
        <v>88</v>
      </c>
      <c r="E117" s="46">
        <v>260311</v>
      </c>
      <c r="F117" s="46">
        <v>259385</v>
      </c>
      <c r="G117" s="107">
        <f>F117/E117%</f>
        <v>99.64427165966862</v>
      </c>
    </row>
    <row r="118" spans="1:7" s="12" customFormat="1" ht="18" customHeight="1">
      <c r="A118" s="25"/>
      <c r="B118" s="55"/>
      <c r="C118" s="24" t="s">
        <v>83</v>
      </c>
      <c r="D118" s="13" t="s">
        <v>49</v>
      </c>
      <c r="E118" s="14">
        <v>260311</v>
      </c>
      <c r="F118" s="14">
        <v>259385</v>
      </c>
      <c r="G118" s="107">
        <f t="shared" si="3"/>
        <v>99.64427165966863</v>
      </c>
    </row>
    <row r="119" spans="1:7" s="12" customFormat="1" ht="18" customHeight="1">
      <c r="A119" s="25"/>
      <c r="B119" s="55">
        <v>85216</v>
      </c>
      <c r="C119" s="24"/>
      <c r="D119" s="13" t="s">
        <v>141</v>
      </c>
      <c r="E119" s="46">
        <v>249750</v>
      </c>
      <c r="F119" s="46">
        <v>243257</v>
      </c>
      <c r="G119" s="107">
        <f>F119/E119%</f>
        <v>97.4002002002002</v>
      </c>
    </row>
    <row r="120" spans="1:7" s="12" customFormat="1" ht="18" customHeight="1">
      <c r="A120" s="25"/>
      <c r="B120" s="55"/>
      <c r="C120" s="24" t="s">
        <v>83</v>
      </c>
      <c r="D120" s="13" t="s">
        <v>116</v>
      </c>
      <c r="E120" s="14">
        <v>249750</v>
      </c>
      <c r="F120" s="14">
        <v>243257</v>
      </c>
      <c r="G120" s="107">
        <f>F120/E120%</f>
        <v>97.4002002002002</v>
      </c>
    </row>
    <row r="121" spans="1:7" s="12" customFormat="1" ht="18" customHeight="1">
      <c r="A121" s="25"/>
      <c r="B121" s="55">
        <v>85219</v>
      </c>
      <c r="C121" s="24"/>
      <c r="D121" s="13" t="s">
        <v>50</v>
      </c>
      <c r="E121" s="46">
        <v>120459</v>
      </c>
      <c r="F121" s="46">
        <v>119959</v>
      </c>
      <c r="G121" s="107">
        <f t="shared" si="3"/>
        <v>99.58492101046829</v>
      </c>
    </row>
    <row r="122" spans="1:7" s="12" customFormat="1" ht="18" customHeight="1">
      <c r="A122" s="25"/>
      <c r="B122" s="55"/>
      <c r="C122" s="24" t="s">
        <v>83</v>
      </c>
      <c r="D122" s="13" t="s">
        <v>49</v>
      </c>
      <c r="E122" s="14">
        <v>120459</v>
      </c>
      <c r="F122" s="14">
        <v>119959</v>
      </c>
      <c r="G122" s="107">
        <f t="shared" si="3"/>
        <v>99.58492101046829</v>
      </c>
    </row>
    <row r="123" spans="1:7" s="12" customFormat="1" ht="18" customHeight="1">
      <c r="A123" s="25"/>
      <c r="B123" s="55">
        <v>85228</v>
      </c>
      <c r="C123" s="24"/>
      <c r="D123" s="13" t="s">
        <v>51</v>
      </c>
      <c r="E123" s="46">
        <v>30000</v>
      </c>
      <c r="F123" s="46">
        <v>30442</v>
      </c>
      <c r="G123" s="107">
        <f t="shared" si="3"/>
        <v>101.47333333333333</v>
      </c>
    </row>
    <row r="124" spans="1:7" s="12" customFormat="1" ht="18" customHeight="1">
      <c r="A124" s="25"/>
      <c r="B124" s="55"/>
      <c r="C124" s="24" t="s">
        <v>82</v>
      </c>
      <c r="D124" s="13" t="s">
        <v>42</v>
      </c>
      <c r="E124" s="14">
        <v>30000</v>
      </c>
      <c r="F124" s="14">
        <v>30442</v>
      </c>
      <c r="G124" s="107">
        <f t="shared" si="3"/>
        <v>101.47333333333333</v>
      </c>
    </row>
    <row r="125" spans="1:7" s="12" customFormat="1" ht="18" customHeight="1">
      <c r="A125" s="25"/>
      <c r="B125" s="55">
        <v>85278</v>
      </c>
      <c r="C125" s="24"/>
      <c r="D125" s="13" t="s">
        <v>163</v>
      </c>
      <c r="E125" s="48">
        <v>11500</v>
      </c>
      <c r="F125" s="80">
        <v>11500</v>
      </c>
      <c r="G125" s="107">
        <f t="shared" si="3"/>
        <v>100</v>
      </c>
    </row>
    <row r="126" spans="1:7" s="12" customFormat="1" ht="18" customHeight="1">
      <c r="A126" s="25"/>
      <c r="B126" s="55"/>
      <c r="C126" s="24" t="s">
        <v>61</v>
      </c>
      <c r="D126" s="13" t="s">
        <v>159</v>
      </c>
      <c r="E126" s="15">
        <v>11500</v>
      </c>
      <c r="F126" s="43">
        <v>11500</v>
      </c>
      <c r="G126" s="107">
        <f t="shared" si="3"/>
        <v>100</v>
      </c>
    </row>
    <row r="127" spans="1:7" s="12" customFormat="1" ht="18" customHeight="1">
      <c r="A127" s="25"/>
      <c r="B127" s="55">
        <v>85295</v>
      </c>
      <c r="C127" s="24"/>
      <c r="D127" s="13" t="s">
        <v>43</v>
      </c>
      <c r="E127" s="48">
        <f>SUM(E128:E130)</f>
        <v>284400</v>
      </c>
      <c r="F127" s="80">
        <f>SUM(F128:F130)</f>
        <v>284712</v>
      </c>
      <c r="G127" s="107">
        <f>F127/E127%</f>
        <v>100.1097046413502</v>
      </c>
    </row>
    <row r="128" spans="1:7" s="12" customFormat="1" ht="18" customHeight="1">
      <c r="A128" s="19"/>
      <c r="B128" s="55"/>
      <c r="C128" s="24" t="s">
        <v>58</v>
      </c>
      <c r="D128" s="13" t="s">
        <v>7</v>
      </c>
      <c r="E128" s="93">
        <v>10000</v>
      </c>
      <c r="F128" s="71">
        <v>10612</v>
      </c>
      <c r="G128" s="107">
        <f>F128/E128%</f>
        <v>106.12</v>
      </c>
    </row>
    <row r="129" spans="1:7" s="12" customFormat="1" ht="18" customHeight="1">
      <c r="A129" s="19"/>
      <c r="B129" s="55"/>
      <c r="C129" s="24" t="s">
        <v>61</v>
      </c>
      <c r="D129" s="35" t="s">
        <v>152</v>
      </c>
      <c r="E129" s="134">
        <v>34400</v>
      </c>
      <c r="F129" s="135">
        <v>34100</v>
      </c>
      <c r="G129" s="107">
        <f>F129/E129%</f>
        <v>99.12790697674419</v>
      </c>
    </row>
    <row r="130" spans="1:7" s="12" customFormat="1" ht="26.25" customHeight="1">
      <c r="A130" s="19"/>
      <c r="B130" s="56"/>
      <c r="C130" s="24" t="s">
        <v>83</v>
      </c>
      <c r="D130" s="66" t="s">
        <v>52</v>
      </c>
      <c r="E130" s="14">
        <v>240000</v>
      </c>
      <c r="F130" s="14">
        <v>240000</v>
      </c>
      <c r="G130" s="107">
        <f t="shared" si="3"/>
        <v>100</v>
      </c>
    </row>
    <row r="131" spans="1:7" s="12" customFormat="1" ht="30.75" customHeight="1">
      <c r="A131" s="148">
        <v>853</v>
      </c>
      <c r="B131" s="149"/>
      <c r="C131" s="141"/>
      <c r="D131" s="150" t="s">
        <v>128</v>
      </c>
      <c r="E131" s="151">
        <v>346968</v>
      </c>
      <c r="F131" s="151">
        <v>284790</v>
      </c>
      <c r="G131" s="183">
        <f t="shared" si="3"/>
        <v>82.07961541121948</v>
      </c>
    </row>
    <row r="132" spans="1:7" s="12" customFormat="1" ht="24" customHeight="1">
      <c r="A132" s="90"/>
      <c r="B132" s="89">
        <v>85395</v>
      </c>
      <c r="C132" s="37"/>
      <c r="D132" s="66" t="s">
        <v>43</v>
      </c>
      <c r="E132" s="88">
        <f>SUM(E133:E134)</f>
        <v>346968</v>
      </c>
      <c r="F132" s="88">
        <f>SUM(F133:F134)</f>
        <v>284790</v>
      </c>
      <c r="G132" s="183">
        <f t="shared" si="3"/>
        <v>82.07961541121948</v>
      </c>
    </row>
    <row r="133" spans="1:7" s="12" customFormat="1" ht="21.75" customHeight="1">
      <c r="A133" s="19"/>
      <c r="B133" s="89"/>
      <c r="C133" s="37" t="s">
        <v>142</v>
      </c>
      <c r="D133" s="66" t="s">
        <v>124</v>
      </c>
      <c r="E133" s="39">
        <v>313214</v>
      </c>
      <c r="F133" s="39">
        <v>256375</v>
      </c>
      <c r="G133" s="107">
        <f t="shared" si="3"/>
        <v>81.85298230602719</v>
      </c>
    </row>
    <row r="134" spans="1:7" s="12" customFormat="1" ht="22.5" customHeight="1">
      <c r="A134" s="36"/>
      <c r="B134" s="89"/>
      <c r="C134" s="37" t="s">
        <v>122</v>
      </c>
      <c r="D134" s="66" t="s">
        <v>127</v>
      </c>
      <c r="E134" s="39">
        <v>33754</v>
      </c>
      <c r="F134" s="39">
        <v>28415</v>
      </c>
      <c r="G134" s="108">
        <f t="shared" si="3"/>
        <v>84.18261539373111</v>
      </c>
    </row>
    <row r="135" spans="1:7" ht="24.75" customHeight="1">
      <c r="A135" s="142">
        <v>854</v>
      </c>
      <c r="B135" s="143"/>
      <c r="C135" s="144"/>
      <c r="D135" s="145" t="s">
        <v>93</v>
      </c>
      <c r="E135" s="146">
        <v>261999</v>
      </c>
      <c r="F135" s="147">
        <v>214157</v>
      </c>
      <c r="G135" s="140">
        <f>(F135/E135)*100</f>
        <v>81.73962496040062</v>
      </c>
    </row>
    <row r="136" spans="1:7" s="12" customFormat="1" ht="18" customHeight="1">
      <c r="A136" s="79"/>
      <c r="B136" s="60">
        <v>85415</v>
      </c>
      <c r="C136" s="37"/>
      <c r="D136" s="35" t="s">
        <v>94</v>
      </c>
      <c r="E136" s="49">
        <v>261999</v>
      </c>
      <c r="F136" s="76">
        <v>214157</v>
      </c>
      <c r="G136" s="107">
        <f>(F136/E136)*100</f>
        <v>81.73962496040062</v>
      </c>
    </row>
    <row r="137" spans="1:7" s="12" customFormat="1" ht="20.25" customHeight="1">
      <c r="A137" s="91"/>
      <c r="B137" s="60"/>
      <c r="C137" s="37" t="s">
        <v>83</v>
      </c>
      <c r="D137" s="35" t="s">
        <v>105</v>
      </c>
      <c r="E137" s="39">
        <v>261999</v>
      </c>
      <c r="F137" s="44">
        <v>214157</v>
      </c>
      <c r="G137" s="107">
        <f>(F137/E137)*100</f>
        <v>81.73962496040062</v>
      </c>
    </row>
    <row r="138" spans="1:7" s="12" customFormat="1" ht="23.25" customHeight="1">
      <c r="A138" s="136">
        <v>900</v>
      </c>
      <c r="B138" s="137"/>
      <c r="C138" s="141"/>
      <c r="D138" s="138" t="s">
        <v>118</v>
      </c>
      <c r="E138" s="139">
        <f>E139+E141+E142+E145</f>
        <v>3832816</v>
      </c>
      <c r="F138" s="139">
        <f>F139+F141+F142+F145</f>
        <v>3227508</v>
      </c>
      <c r="G138" s="140">
        <f aca="true" t="shared" si="4" ref="G138:G150">F138/E138%</f>
        <v>84.20722518378132</v>
      </c>
    </row>
    <row r="139" spans="1:7" s="12" customFormat="1" ht="20.25" customHeight="1">
      <c r="A139" s="119"/>
      <c r="B139" s="115">
        <v>90095</v>
      </c>
      <c r="C139" s="114"/>
      <c r="D139" s="112" t="s">
        <v>43</v>
      </c>
      <c r="E139" s="110">
        <f>SUM(E140:E140)</f>
        <v>527320</v>
      </c>
      <c r="F139" s="110">
        <f>SUM(F140:F140)</f>
        <v>445376</v>
      </c>
      <c r="G139" s="109">
        <f t="shared" si="4"/>
        <v>84.46028976712432</v>
      </c>
    </row>
    <row r="140" spans="1:7" s="12" customFormat="1" ht="21" customHeight="1">
      <c r="A140" s="117"/>
      <c r="B140" s="115"/>
      <c r="C140" s="114" t="s">
        <v>125</v>
      </c>
      <c r="D140" s="113" t="s">
        <v>124</v>
      </c>
      <c r="E140" s="111">
        <v>527320</v>
      </c>
      <c r="F140" s="111">
        <v>445376</v>
      </c>
      <c r="G140" s="109">
        <f t="shared" si="4"/>
        <v>84.46028976712432</v>
      </c>
    </row>
    <row r="141" spans="1:7" s="12" customFormat="1" ht="27" customHeight="1">
      <c r="A141" s="117"/>
      <c r="B141" s="115">
        <v>90019</v>
      </c>
      <c r="C141" s="114"/>
      <c r="D141" s="113" t="s">
        <v>136</v>
      </c>
      <c r="E141" s="110">
        <f>SUM(E144:E144)</f>
        <v>16200</v>
      </c>
      <c r="F141" s="110">
        <f>SUM(F144:F144)</f>
        <v>16193</v>
      </c>
      <c r="G141" s="109">
        <f t="shared" si="4"/>
        <v>99.95679012345678</v>
      </c>
    </row>
    <row r="142" spans="1:7" s="12" customFormat="1" ht="24" customHeight="1">
      <c r="A142" s="117"/>
      <c r="B142" s="115">
        <v>90002</v>
      </c>
      <c r="C142" s="114"/>
      <c r="D142" s="112" t="s">
        <v>161</v>
      </c>
      <c r="E142" s="110">
        <v>10296</v>
      </c>
      <c r="F142" s="110">
        <v>10296</v>
      </c>
      <c r="G142" s="109">
        <f t="shared" si="4"/>
        <v>100</v>
      </c>
    </row>
    <row r="143" spans="1:7" s="12" customFormat="1" ht="21.75" customHeight="1">
      <c r="A143" s="117"/>
      <c r="B143" s="115"/>
      <c r="C143" s="114" t="s">
        <v>97</v>
      </c>
      <c r="D143" s="113" t="s">
        <v>162</v>
      </c>
      <c r="E143" s="111">
        <v>10296</v>
      </c>
      <c r="F143" s="111">
        <v>10296</v>
      </c>
      <c r="G143" s="109">
        <f t="shared" si="4"/>
        <v>100</v>
      </c>
    </row>
    <row r="144" spans="1:7" s="12" customFormat="1" ht="19.5" customHeight="1">
      <c r="A144" s="117"/>
      <c r="B144" s="115"/>
      <c r="C144" s="114" t="s">
        <v>58</v>
      </c>
      <c r="D144" s="113" t="s">
        <v>133</v>
      </c>
      <c r="E144" s="111">
        <v>16200</v>
      </c>
      <c r="F144" s="111">
        <v>16193</v>
      </c>
      <c r="G144" s="109">
        <f t="shared" si="4"/>
        <v>99.95679012345678</v>
      </c>
    </row>
    <row r="145" spans="1:7" s="12" customFormat="1" ht="20.25" customHeight="1">
      <c r="A145" s="117"/>
      <c r="B145" s="115">
        <v>90001</v>
      </c>
      <c r="C145" s="114"/>
      <c r="D145" s="113" t="s">
        <v>137</v>
      </c>
      <c r="E145" s="110">
        <v>3279000</v>
      </c>
      <c r="F145" s="110">
        <v>2755643</v>
      </c>
      <c r="G145" s="109">
        <f t="shared" si="4"/>
        <v>84.03912778286063</v>
      </c>
    </row>
    <row r="146" spans="1:7" s="12" customFormat="1" ht="18.75" customHeight="1">
      <c r="A146" s="117"/>
      <c r="B146" s="115"/>
      <c r="C146" s="114" t="s">
        <v>125</v>
      </c>
      <c r="D146" s="113" t="s">
        <v>124</v>
      </c>
      <c r="E146" s="111">
        <v>3279000</v>
      </c>
      <c r="F146" s="111">
        <v>2755643</v>
      </c>
      <c r="G146" s="109">
        <f t="shared" si="4"/>
        <v>84.03912778286063</v>
      </c>
    </row>
    <row r="147" spans="1:7" s="12" customFormat="1" ht="23.25" customHeight="1">
      <c r="A147" s="192">
        <v>921</v>
      </c>
      <c r="B147" s="193"/>
      <c r="C147" s="194"/>
      <c r="D147" s="195" t="s">
        <v>169</v>
      </c>
      <c r="E147" s="196">
        <v>1500</v>
      </c>
      <c r="F147" s="196">
        <v>1500</v>
      </c>
      <c r="G147" s="197">
        <f t="shared" si="4"/>
        <v>100</v>
      </c>
    </row>
    <row r="148" spans="1:7" s="12" customFormat="1" ht="21.75" customHeight="1">
      <c r="A148" s="117"/>
      <c r="B148" s="115">
        <v>92116</v>
      </c>
      <c r="C148" s="114"/>
      <c r="D148" s="113" t="s">
        <v>104</v>
      </c>
      <c r="E148" s="110">
        <v>1500</v>
      </c>
      <c r="F148" s="110">
        <v>1500</v>
      </c>
      <c r="G148" s="109">
        <f t="shared" si="4"/>
        <v>100</v>
      </c>
    </row>
    <row r="149" spans="1:7" s="12" customFormat="1" ht="21" customHeight="1">
      <c r="A149" s="118"/>
      <c r="B149" s="184"/>
      <c r="C149" s="185" t="s">
        <v>170</v>
      </c>
      <c r="D149" s="186" t="s">
        <v>171</v>
      </c>
      <c r="E149" s="187">
        <v>1500</v>
      </c>
      <c r="F149" s="187">
        <v>1500</v>
      </c>
      <c r="G149" s="188">
        <f t="shared" si="4"/>
        <v>100</v>
      </c>
    </row>
    <row r="150" spans="1:11" ht="2.25" customHeight="1" hidden="1">
      <c r="A150" s="262" t="s">
        <v>54</v>
      </c>
      <c r="B150" s="263"/>
      <c r="C150" s="263"/>
      <c r="D150" s="263"/>
      <c r="E150" s="261">
        <f>E10+E18+E21+E25+E28+E35+E42+E47+E79+E91+E103+E131+E135+E138+E147+E106</f>
        <v>26502329</v>
      </c>
      <c r="F150" s="261">
        <f>F10+F18+F21+F25+F28+F35+F42+F47+F79+F91+F103+F131+F135+F138+F147+F106</f>
        <v>25269357</v>
      </c>
      <c r="G150" s="253">
        <f t="shared" si="4"/>
        <v>95.34768434879818</v>
      </c>
      <c r="K150" s="120"/>
    </row>
    <row r="151" spans="1:11" s="3" customFormat="1" ht="31.5" customHeight="1">
      <c r="A151" s="264"/>
      <c r="B151" s="265"/>
      <c r="C151" s="265"/>
      <c r="D151" s="265"/>
      <c r="E151" s="261"/>
      <c r="F151" s="261"/>
      <c r="G151" s="254"/>
      <c r="K151" s="121"/>
    </row>
    <row r="152" spans="1:7" ht="15.75">
      <c r="A152" s="217"/>
      <c r="B152" s="218"/>
      <c r="C152" s="219"/>
      <c r="D152" s="235" t="s">
        <v>119</v>
      </c>
      <c r="E152" s="236"/>
      <c r="F152" s="237"/>
      <c r="G152" s="238"/>
    </row>
    <row r="153" spans="1:11" ht="15.75">
      <c r="A153" s="220"/>
      <c r="B153" s="221"/>
      <c r="C153" s="222"/>
      <c r="D153" s="239" t="s">
        <v>146</v>
      </c>
      <c r="E153" s="240">
        <v>4945169</v>
      </c>
      <c r="F153" s="241">
        <v>3919815</v>
      </c>
      <c r="G153" s="242">
        <f>F153/E153%</f>
        <v>79.26554178431515</v>
      </c>
      <c r="H153" s="123"/>
      <c r="K153" s="122"/>
    </row>
    <row r="154" spans="1:7" ht="15.75">
      <c r="A154" s="220"/>
      <c r="B154" s="221"/>
      <c r="C154" s="222"/>
      <c r="D154" s="239" t="s">
        <v>147</v>
      </c>
      <c r="E154" s="240">
        <f>E150-E153</f>
        <v>21557160</v>
      </c>
      <c r="F154" s="241">
        <f>F150-F153</f>
        <v>21349542</v>
      </c>
      <c r="G154" s="242">
        <f>F154/E154%</f>
        <v>99.03689539809511</v>
      </c>
    </row>
    <row r="155" spans="1:7" s="32" customFormat="1" ht="15.75">
      <c r="A155" s="223"/>
      <c r="B155" s="224"/>
      <c r="C155" s="225"/>
      <c r="D155" s="243" t="s">
        <v>112</v>
      </c>
      <c r="E155" s="244">
        <f>SUM(E156:E159)</f>
        <v>10108504</v>
      </c>
      <c r="F155" s="245">
        <f>SUM(F156:F159)</f>
        <v>9277916</v>
      </c>
      <c r="G155" s="246">
        <f aca="true" t="shared" si="5" ref="G155:G160">F155/E155%</f>
        <v>91.78327475559193</v>
      </c>
    </row>
    <row r="156" spans="1:7" s="32" customFormat="1" ht="15.75">
      <c r="A156" s="223"/>
      <c r="B156" s="224"/>
      <c r="C156" s="225"/>
      <c r="D156" s="247" t="s">
        <v>144</v>
      </c>
      <c r="E156" s="244">
        <v>1161392</v>
      </c>
      <c r="F156" s="245">
        <v>1103992</v>
      </c>
      <c r="G156" s="246">
        <f t="shared" si="5"/>
        <v>95.05765495198865</v>
      </c>
    </row>
    <row r="157" spans="1:7" s="32" customFormat="1" ht="15.75">
      <c r="A157" s="223"/>
      <c r="B157" s="224"/>
      <c r="C157" s="225"/>
      <c r="D157" s="247" t="s">
        <v>145</v>
      </c>
      <c r="E157" s="244">
        <v>4291415</v>
      </c>
      <c r="F157" s="245">
        <v>3641227</v>
      </c>
      <c r="G157" s="246">
        <f t="shared" si="5"/>
        <v>84.84909988896436</v>
      </c>
    </row>
    <row r="158" spans="1:7" s="33" customFormat="1" ht="15.75">
      <c r="A158" s="226"/>
      <c r="B158" s="227"/>
      <c r="C158" s="228"/>
      <c r="D158" s="247" t="s">
        <v>111</v>
      </c>
      <c r="E158" s="244">
        <v>4284087</v>
      </c>
      <c r="F158" s="245">
        <v>4223265</v>
      </c>
      <c r="G158" s="246">
        <f t="shared" si="5"/>
        <v>98.58028093267014</v>
      </c>
    </row>
    <row r="159" spans="1:7" ht="15">
      <c r="A159" s="229"/>
      <c r="B159" s="230"/>
      <c r="C159" s="231"/>
      <c r="D159" s="247" t="s">
        <v>117</v>
      </c>
      <c r="E159" s="244">
        <v>371610</v>
      </c>
      <c r="F159" s="245">
        <v>309432</v>
      </c>
      <c r="G159" s="246">
        <f t="shared" si="5"/>
        <v>83.26794219746509</v>
      </c>
    </row>
    <row r="160" spans="1:7" ht="15.75">
      <c r="A160" s="232"/>
      <c r="B160" s="233"/>
      <c r="C160" s="234"/>
      <c r="D160" s="248" t="s">
        <v>130</v>
      </c>
      <c r="E160" s="249">
        <v>9251346</v>
      </c>
      <c r="F160" s="250">
        <v>9251346</v>
      </c>
      <c r="G160" s="251">
        <f t="shared" si="5"/>
        <v>100</v>
      </c>
    </row>
    <row r="161" spans="1:7" ht="15.75" hidden="1">
      <c r="A161" s="200"/>
      <c r="B161" s="201"/>
      <c r="C161" s="202"/>
      <c r="D161" s="203"/>
      <c r="E161" s="204"/>
      <c r="F161" s="202"/>
      <c r="G161" s="205"/>
    </row>
    <row r="162" spans="1:7" ht="15.75">
      <c r="A162" s="206"/>
      <c r="B162" s="198"/>
      <c r="C162" s="199"/>
      <c r="D162" s="207"/>
      <c r="E162" s="207"/>
      <c r="F162" s="199"/>
      <c r="G162" s="208"/>
    </row>
    <row r="163" spans="1:7" ht="15.75">
      <c r="A163" s="209"/>
      <c r="B163" s="252" t="s">
        <v>160</v>
      </c>
      <c r="C163" s="78"/>
      <c r="D163" s="78"/>
      <c r="E163" s="210"/>
      <c r="F163" s="211"/>
      <c r="G163" s="212"/>
    </row>
    <row r="164" spans="1:7" ht="15.75">
      <c r="A164" s="209"/>
      <c r="B164" s="252" t="s">
        <v>89</v>
      </c>
      <c r="C164" s="252"/>
      <c r="D164" s="252"/>
      <c r="E164" s="210"/>
      <c r="F164" s="211"/>
      <c r="G164" s="212"/>
    </row>
    <row r="165" spans="1:7" ht="15.75">
      <c r="A165" s="209"/>
      <c r="B165" s="252"/>
      <c r="C165" s="78"/>
      <c r="D165" s="78"/>
      <c r="E165" s="210"/>
      <c r="F165" s="211"/>
      <c r="G165" s="212"/>
    </row>
    <row r="166" spans="1:7" ht="15.75">
      <c r="A166" s="209"/>
      <c r="B166" s="213"/>
      <c r="C166" s="214"/>
      <c r="D166" s="215"/>
      <c r="E166" s="210"/>
      <c r="F166" s="211"/>
      <c r="G166" s="212"/>
    </row>
    <row r="167" spans="1:7" ht="15.75">
      <c r="A167" s="209"/>
      <c r="B167" s="216"/>
      <c r="C167" s="211"/>
      <c r="D167" s="210"/>
      <c r="E167" s="210"/>
      <c r="F167" s="211"/>
      <c r="G167" s="212"/>
    </row>
    <row r="168" spans="1:7" ht="15.75">
      <c r="A168" s="209"/>
      <c r="B168" s="216"/>
      <c r="C168" s="211"/>
      <c r="D168" s="210"/>
      <c r="E168" s="210"/>
      <c r="F168" s="211"/>
      <c r="G168" s="212"/>
    </row>
    <row r="169" spans="1:7" ht="15.75">
      <c r="A169" s="6"/>
      <c r="B169" s="53"/>
      <c r="C169" s="23"/>
      <c r="D169" s="7"/>
      <c r="E169" s="7"/>
      <c r="F169" s="23"/>
      <c r="G169" s="102"/>
    </row>
    <row r="170" spans="1:7" ht="15.75">
      <c r="A170" s="6"/>
      <c r="B170" s="53"/>
      <c r="C170" s="23"/>
      <c r="D170" s="20"/>
      <c r="E170" s="7"/>
      <c r="F170" s="23"/>
      <c r="G170" s="102"/>
    </row>
    <row r="171" spans="1:7" ht="15.75">
      <c r="A171" s="6"/>
      <c r="B171" s="53"/>
      <c r="C171" s="23"/>
      <c r="D171" s="7"/>
      <c r="E171" s="7"/>
      <c r="F171" s="23"/>
      <c r="G171" s="102"/>
    </row>
    <row r="172" spans="1:7" ht="15.75">
      <c r="A172" s="6"/>
      <c r="B172" s="53"/>
      <c r="C172" s="23"/>
      <c r="D172" s="7"/>
      <c r="E172" s="7"/>
      <c r="F172" s="23"/>
      <c r="G172" s="102"/>
    </row>
    <row r="173" spans="1:7" ht="15.75">
      <c r="A173" s="6"/>
      <c r="B173" s="53"/>
      <c r="C173" s="23"/>
      <c r="D173" s="7"/>
      <c r="E173" s="7"/>
      <c r="F173" s="23"/>
      <c r="G173" s="102"/>
    </row>
    <row r="174" spans="1:7" ht="15.75">
      <c r="A174" s="6"/>
      <c r="B174" s="53"/>
      <c r="C174" s="23"/>
      <c r="D174" s="7"/>
      <c r="E174" s="7"/>
      <c r="F174" s="23"/>
      <c r="G174" s="102"/>
    </row>
    <row r="175" spans="1:7" ht="15.75">
      <c r="A175" s="23"/>
      <c r="B175" s="53"/>
      <c r="C175" s="23"/>
      <c r="D175" s="7"/>
      <c r="E175" s="7"/>
      <c r="F175" s="23"/>
      <c r="G175" s="102"/>
    </row>
    <row r="176" spans="1:7" ht="15.75">
      <c r="A176" s="23"/>
      <c r="B176" s="53"/>
      <c r="C176" s="23"/>
      <c r="D176" s="7"/>
      <c r="E176" s="7"/>
      <c r="F176" s="23"/>
      <c r="G176" s="102"/>
    </row>
    <row r="177" spans="1:7" ht="15.75">
      <c r="A177" s="6"/>
      <c r="B177" s="53"/>
      <c r="C177" s="23"/>
      <c r="D177" s="7"/>
      <c r="E177" s="7"/>
      <c r="F177" s="23"/>
      <c r="G177" s="102"/>
    </row>
    <row r="178" spans="1:7" ht="15.75">
      <c r="A178" s="6"/>
      <c r="B178" s="53"/>
      <c r="C178" s="23"/>
      <c r="D178" s="7"/>
      <c r="E178" s="7"/>
      <c r="F178" s="23"/>
      <c r="G178" s="102"/>
    </row>
    <row r="179" spans="1:7" ht="15.75" customHeight="1">
      <c r="A179" s="8"/>
      <c r="B179" s="53"/>
      <c r="C179" s="23"/>
      <c r="D179" s="7"/>
      <c r="E179" s="7"/>
      <c r="F179" s="23"/>
      <c r="G179" s="102"/>
    </row>
    <row r="180" spans="1:7" ht="15" customHeight="1">
      <c r="A180" s="8"/>
      <c r="B180" s="53"/>
      <c r="C180" s="23"/>
      <c r="D180" s="7"/>
      <c r="E180" s="7"/>
      <c r="F180" s="23"/>
      <c r="G180" s="102"/>
    </row>
    <row r="181" spans="1:7" ht="15.75" hidden="1">
      <c r="A181" s="8"/>
      <c r="B181" s="53"/>
      <c r="C181" s="23"/>
      <c r="D181" s="7"/>
      <c r="E181" s="7"/>
      <c r="F181" s="23"/>
      <c r="G181" s="102"/>
    </row>
    <row r="182" spans="1:7" ht="15.75">
      <c r="A182" s="8"/>
      <c r="B182" s="53"/>
      <c r="C182" s="23"/>
      <c r="D182" s="7"/>
      <c r="E182" s="7"/>
      <c r="F182" s="23"/>
      <c r="G182" s="102"/>
    </row>
    <row r="183" spans="1:7" ht="15.75">
      <c r="A183" s="8"/>
      <c r="B183" s="53"/>
      <c r="C183" s="23"/>
      <c r="D183" s="7"/>
      <c r="E183" s="7"/>
      <c r="F183" s="23"/>
      <c r="G183" s="102"/>
    </row>
    <row r="184" spans="1:7" ht="15.75">
      <c r="A184" s="8"/>
      <c r="B184" s="53"/>
      <c r="C184" s="23"/>
      <c r="D184" s="7"/>
      <c r="E184" s="7"/>
      <c r="F184" s="23"/>
      <c r="G184" s="102"/>
    </row>
    <row r="185" spans="1:7" ht="15.75">
      <c r="A185" s="8"/>
      <c r="B185" s="53"/>
      <c r="C185" s="23"/>
      <c r="D185" s="7"/>
      <c r="E185" s="7"/>
      <c r="F185" s="23"/>
      <c r="G185" s="102"/>
    </row>
    <row r="186" spans="1:7" ht="15.75">
      <c r="A186" s="8"/>
      <c r="B186" s="53"/>
      <c r="C186" s="23"/>
      <c r="D186" s="7"/>
      <c r="E186" s="7"/>
      <c r="F186" s="23"/>
      <c r="G186" s="102"/>
    </row>
    <row r="187" spans="1:7" ht="15.75">
      <c r="A187" s="8"/>
      <c r="B187" s="53"/>
      <c r="C187" s="23"/>
      <c r="D187" s="7"/>
      <c r="E187" s="7"/>
      <c r="F187" s="23"/>
      <c r="G187" s="102"/>
    </row>
    <row r="188" spans="1:7" ht="15.75">
      <c r="A188" s="8"/>
      <c r="B188" s="53"/>
      <c r="C188" s="23"/>
      <c r="D188" s="7"/>
      <c r="E188" s="7"/>
      <c r="F188" s="23"/>
      <c r="G188" s="102"/>
    </row>
    <row r="189" spans="1:7" ht="15.75">
      <c r="A189" s="8"/>
      <c r="B189" s="53"/>
      <c r="C189" s="23"/>
      <c r="D189" s="7"/>
      <c r="E189" s="7"/>
      <c r="F189" s="23"/>
      <c r="G189" s="102"/>
    </row>
    <row r="190" spans="1:7" ht="15.75">
      <c r="A190" s="8"/>
      <c r="B190" s="53"/>
      <c r="C190" s="23"/>
      <c r="D190" s="7"/>
      <c r="E190" s="7"/>
      <c r="F190" s="23"/>
      <c r="G190" s="102"/>
    </row>
    <row r="191" spans="1:7" ht="15.75">
      <c r="A191" s="8"/>
      <c r="B191" s="53"/>
      <c r="C191" s="23"/>
      <c r="D191" s="7"/>
      <c r="E191" s="7"/>
      <c r="F191" s="23"/>
      <c r="G191" s="102"/>
    </row>
    <row r="192" spans="1:7" ht="15.75">
      <c r="A192" s="8"/>
      <c r="B192" s="53"/>
      <c r="C192" s="23"/>
      <c r="D192" s="7"/>
      <c r="E192" s="7"/>
      <c r="F192" s="23"/>
      <c r="G192" s="102"/>
    </row>
    <row r="193" spans="1:7" ht="15.75">
      <c r="A193" s="8"/>
      <c r="B193" s="53"/>
      <c r="C193" s="23"/>
      <c r="D193" s="7"/>
      <c r="E193" s="7"/>
      <c r="F193" s="23"/>
      <c r="G193" s="102"/>
    </row>
    <row r="194" spans="1:7" ht="12.75" customHeight="1">
      <c r="A194" s="8"/>
      <c r="B194" s="53"/>
      <c r="C194" s="23"/>
      <c r="D194" s="7"/>
      <c r="E194" s="7"/>
      <c r="F194" s="23"/>
      <c r="G194" s="102"/>
    </row>
    <row r="195" spans="1:7" ht="15.75">
      <c r="A195" s="8"/>
      <c r="B195" s="53"/>
      <c r="C195" s="23"/>
      <c r="D195" s="7"/>
      <c r="E195" s="7"/>
      <c r="F195" s="23"/>
      <c r="G195" s="102"/>
    </row>
    <row r="196" spans="1:7" ht="15.75">
      <c r="A196" s="8"/>
      <c r="B196" s="53"/>
      <c r="C196" s="23"/>
      <c r="D196" s="7"/>
      <c r="E196" s="7"/>
      <c r="F196" s="23"/>
      <c r="G196" s="102"/>
    </row>
    <row r="197" spans="1:7" ht="15.75">
      <c r="A197" s="6"/>
      <c r="B197" s="53"/>
      <c r="C197" s="23"/>
      <c r="D197" s="7"/>
      <c r="E197" s="7"/>
      <c r="F197" s="23"/>
      <c r="G197" s="102"/>
    </row>
    <row r="198" spans="1:7" ht="15.75">
      <c r="A198" s="23"/>
      <c r="B198" s="53"/>
      <c r="C198" s="23"/>
      <c r="D198" s="7"/>
      <c r="E198" s="7"/>
      <c r="F198" s="23"/>
      <c r="G198" s="102"/>
    </row>
    <row r="199" spans="1:7" ht="15.75">
      <c r="A199" s="23"/>
      <c r="B199" s="53"/>
      <c r="C199" s="23"/>
      <c r="D199" s="7"/>
      <c r="E199" s="7"/>
      <c r="F199" s="23"/>
      <c r="G199" s="102"/>
    </row>
    <row r="200" spans="1:7" ht="15.75">
      <c r="A200" s="23"/>
      <c r="B200" s="53"/>
      <c r="C200" s="23"/>
      <c r="D200" s="7"/>
      <c r="E200" s="7"/>
      <c r="F200" s="23"/>
      <c r="G200" s="102"/>
    </row>
    <row r="201" spans="1:7" ht="15.75">
      <c r="A201" s="23"/>
      <c r="B201" s="53"/>
      <c r="C201" s="23"/>
      <c r="D201" s="7"/>
      <c r="E201" s="7"/>
      <c r="F201" s="23"/>
      <c r="G201" s="102"/>
    </row>
    <row r="202" spans="1:7" ht="15.75">
      <c r="A202" s="23"/>
      <c r="B202" s="53"/>
      <c r="C202" s="23"/>
      <c r="D202" s="7"/>
      <c r="E202" s="7"/>
      <c r="F202" s="23"/>
      <c r="G202" s="102"/>
    </row>
    <row r="203" spans="1:7" ht="15.75">
      <c r="A203" s="23"/>
      <c r="B203" s="53"/>
      <c r="C203" s="23"/>
      <c r="D203" s="7"/>
      <c r="E203" s="7"/>
      <c r="F203" s="23"/>
      <c r="G203" s="102"/>
    </row>
    <row r="204" spans="1:7" ht="15.75">
      <c r="A204" s="23"/>
      <c r="B204" s="53"/>
      <c r="C204" s="23"/>
      <c r="D204" s="7"/>
      <c r="E204" s="7"/>
      <c r="F204" s="23"/>
      <c r="G204" s="102"/>
    </row>
    <row r="205" spans="1:7" ht="15.75">
      <c r="A205" s="23"/>
      <c r="B205" s="53"/>
      <c r="C205" s="23"/>
      <c r="D205" s="7"/>
      <c r="E205" s="7"/>
      <c r="F205" s="23"/>
      <c r="G205" s="102"/>
    </row>
    <row r="206" spans="1:7" ht="15.75">
      <c r="A206" s="23"/>
      <c r="B206" s="53"/>
      <c r="C206" s="23"/>
      <c r="D206" s="7"/>
      <c r="E206" s="7"/>
      <c r="F206" s="23"/>
      <c r="G206" s="102"/>
    </row>
    <row r="207" spans="1:7" ht="15.75">
      <c r="A207" s="23"/>
      <c r="B207" s="53"/>
      <c r="C207" s="23"/>
      <c r="D207" s="7"/>
      <c r="E207" s="7"/>
      <c r="F207" s="23"/>
      <c r="G207" s="102"/>
    </row>
    <row r="208" spans="1:7" ht="15.75">
      <c r="A208" s="23"/>
      <c r="B208" s="53"/>
      <c r="C208" s="23"/>
      <c r="D208" s="7"/>
      <c r="E208" s="7"/>
      <c r="F208" s="23"/>
      <c r="G208" s="102"/>
    </row>
    <row r="209" spans="1:7" ht="15.75">
      <c r="A209" s="23"/>
      <c r="B209" s="53"/>
      <c r="C209" s="23"/>
      <c r="D209" s="7"/>
      <c r="E209" s="7"/>
      <c r="F209" s="23"/>
      <c r="G209" s="102"/>
    </row>
    <row r="210" spans="1:7" ht="15.75">
      <c r="A210" s="23"/>
      <c r="B210" s="53"/>
      <c r="C210" s="23"/>
      <c r="D210" s="7"/>
      <c r="E210" s="7"/>
      <c r="F210" s="23"/>
      <c r="G210" s="102"/>
    </row>
    <row r="211" spans="1:7" ht="15.75">
      <c r="A211" s="23"/>
      <c r="B211" s="53"/>
      <c r="C211" s="23"/>
      <c r="D211" s="7"/>
      <c r="E211" s="7"/>
      <c r="F211" s="23"/>
      <c r="G211" s="102"/>
    </row>
    <row r="212" spans="1:7" ht="15.75">
      <c r="A212" s="23"/>
      <c r="B212" s="53"/>
      <c r="C212" s="23"/>
      <c r="D212" s="7"/>
      <c r="E212" s="7"/>
      <c r="F212" s="23"/>
      <c r="G212" s="102"/>
    </row>
    <row r="213" spans="1:7" ht="15.75">
      <c r="A213" s="23"/>
      <c r="B213" s="53"/>
      <c r="C213" s="23"/>
      <c r="D213" s="7"/>
      <c r="E213" s="7"/>
      <c r="F213" s="23"/>
      <c r="G213" s="102"/>
    </row>
    <row r="214" spans="1:7" ht="15.75">
      <c r="A214" s="23"/>
      <c r="B214" s="53"/>
      <c r="C214" s="23"/>
      <c r="D214" s="7"/>
      <c r="E214" s="7"/>
      <c r="F214" s="23"/>
      <c r="G214" s="102"/>
    </row>
    <row r="215" spans="1:7" ht="15.75">
      <c r="A215" s="23"/>
      <c r="B215" s="53"/>
      <c r="C215" s="23"/>
      <c r="D215" s="7"/>
      <c r="E215" s="7"/>
      <c r="F215" s="23"/>
      <c r="G215" s="102"/>
    </row>
    <row r="216" spans="1:7" ht="15.75">
      <c r="A216" s="23"/>
      <c r="B216" s="53"/>
      <c r="C216" s="23"/>
      <c r="D216" s="7"/>
      <c r="E216" s="7"/>
      <c r="F216" s="23"/>
      <c r="G216" s="102"/>
    </row>
    <row r="217" spans="1:7" ht="15.75">
      <c r="A217" s="23"/>
      <c r="B217" s="53"/>
      <c r="C217" s="23"/>
      <c r="D217" s="7"/>
      <c r="E217" s="7"/>
      <c r="F217" s="23"/>
      <c r="G217" s="102"/>
    </row>
    <row r="218" spans="1:7" ht="15.75">
      <c r="A218" s="23"/>
      <c r="B218" s="53"/>
      <c r="C218" s="23"/>
      <c r="D218" s="7"/>
      <c r="E218" s="7"/>
      <c r="F218" s="23"/>
      <c r="G218" s="102"/>
    </row>
    <row r="219" spans="1:7" ht="15.75">
      <c r="A219" s="23"/>
      <c r="B219" s="53"/>
      <c r="C219" s="23"/>
      <c r="D219" s="7"/>
      <c r="E219" s="7"/>
      <c r="F219" s="23"/>
      <c r="G219" s="102"/>
    </row>
    <row r="220" spans="1:7" ht="15.75">
      <c r="A220" s="23"/>
      <c r="B220" s="53"/>
      <c r="C220" s="23"/>
      <c r="D220" s="7"/>
      <c r="E220" s="7"/>
      <c r="F220" s="23"/>
      <c r="G220" s="102"/>
    </row>
    <row r="221" spans="1:7" ht="15.75">
      <c r="A221" s="23"/>
      <c r="B221" s="53"/>
      <c r="C221" s="23"/>
      <c r="D221" s="7"/>
      <c r="E221" s="7"/>
      <c r="F221" s="23"/>
      <c r="G221" s="102"/>
    </row>
    <row r="222" spans="1:7" ht="15.75">
      <c r="A222" s="23"/>
      <c r="B222" s="53"/>
      <c r="C222" s="23"/>
      <c r="D222" s="7"/>
      <c r="E222" s="7"/>
      <c r="F222" s="23"/>
      <c r="G222" s="102"/>
    </row>
    <row r="223" spans="1:7" ht="15.75">
      <c r="A223" s="23"/>
      <c r="B223" s="53"/>
      <c r="C223" s="23"/>
      <c r="D223" s="7"/>
      <c r="E223" s="7"/>
      <c r="F223" s="23"/>
      <c r="G223" s="102"/>
    </row>
    <row r="224" spans="1:7" ht="15.75">
      <c r="A224" s="23"/>
      <c r="B224" s="53"/>
      <c r="C224" s="23"/>
      <c r="D224" s="7"/>
      <c r="E224" s="7"/>
      <c r="F224" s="23"/>
      <c r="G224" s="102"/>
    </row>
    <row r="225" spans="1:7" ht="15.75">
      <c r="A225" s="23"/>
      <c r="B225" s="53"/>
      <c r="C225" s="23"/>
      <c r="D225" s="7"/>
      <c r="E225" s="7"/>
      <c r="F225" s="23"/>
      <c r="G225" s="102"/>
    </row>
    <row r="226" spans="1:7" ht="15.75">
      <c r="A226" s="23"/>
      <c r="B226" s="53"/>
      <c r="C226" s="23"/>
      <c r="D226" s="7"/>
      <c r="E226" s="7"/>
      <c r="F226" s="23"/>
      <c r="G226" s="102"/>
    </row>
    <row r="227" spans="1:7" ht="15.75">
      <c r="A227" s="23"/>
      <c r="B227" s="53"/>
      <c r="C227" s="23"/>
      <c r="D227" s="7"/>
      <c r="E227" s="7"/>
      <c r="F227" s="23"/>
      <c r="G227" s="102"/>
    </row>
    <row r="228" spans="1:7" ht="15.75">
      <c r="A228" s="23"/>
      <c r="B228" s="53"/>
      <c r="C228" s="23"/>
      <c r="D228" s="7"/>
      <c r="E228" s="7"/>
      <c r="F228" s="23"/>
      <c r="G228" s="102"/>
    </row>
    <row r="229" spans="1:7" ht="15.75">
      <c r="A229" s="23"/>
      <c r="B229" s="53"/>
      <c r="C229" s="23"/>
      <c r="D229" s="7"/>
      <c r="E229" s="7"/>
      <c r="F229" s="23"/>
      <c r="G229" s="102"/>
    </row>
    <row r="230" spans="1:7" ht="15.75">
      <c r="A230" s="23"/>
      <c r="B230" s="53"/>
      <c r="C230" s="23"/>
      <c r="D230" s="7"/>
      <c r="E230" s="7"/>
      <c r="F230" s="23"/>
      <c r="G230" s="102"/>
    </row>
    <row r="231" spans="1:7" ht="15.75">
      <c r="A231" s="23"/>
      <c r="B231" s="53"/>
      <c r="C231" s="23"/>
      <c r="D231" s="7"/>
      <c r="E231" s="7"/>
      <c r="F231" s="23"/>
      <c r="G231" s="102"/>
    </row>
    <row r="232" spans="1:7" ht="15.75">
      <c r="A232" s="23"/>
      <c r="B232" s="53"/>
      <c r="C232" s="23"/>
      <c r="D232" s="7"/>
      <c r="E232" s="7"/>
      <c r="F232" s="23"/>
      <c r="G232" s="102"/>
    </row>
    <row r="233" spans="1:7" ht="15.75">
      <c r="A233" s="23"/>
      <c r="B233" s="53"/>
      <c r="C233" s="23"/>
      <c r="D233" s="7"/>
      <c r="E233" s="7"/>
      <c r="F233" s="23"/>
      <c r="G233" s="102"/>
    </row>
    <row r="234" spans="1:7" ht="15.75">
      <c r="A234" s="23"/>
      <c r="B234" s="53"/>
      <c r="C234" s="23"/>
      <c r="D234" s="7"/>
      <c r="E234" s="7"/>
      <c r="F234" s="23"/>
      <c r="G234" s="102"/>
    </row>
    <row r="235" spans="1:7" ht="15.75">
      <c r="A235" s="23"/>
      <c r="B235" s="53"/>
      <c r="C235" s="23"/>
      <c r="D235" s="7"/>
      <c r="E235" s="7"/>
      <c r="F235" s="23"/>
      <c r="G235" s="102"/>
    </row>
    <row r="236" spans="1:7" ht="15.75">
      <c r="A236" s="23"/>
      <c r="B236" s="53"/>
      <c r="C236" s="23"/>
      <c r="D236" s="7"/>
      <c r="E236" s="7"/>
      <c r="F236" s="23"/>
      <c r="G236" s="102"/>
    </row>
    <row r="237" spans="1:7" ht="15.75">
      <c r="A237" s="23"/>
      <c r="B237" s="53"/>
      <c r="C237" s="23"/>
      <c r="D237" s="7"/>
      <c r="E237" s="7"/>
      <c r="F237" s="23"/>
      <c r="G237" s="102"/>
    </row>
    <row r="238" spans="1:7" ht="15.75">
      <c r="A238" s="23"/>
      <c r="B238" s="53"/>
      <c r="C238" s="23"/>
      <c r="D238" s="7"/>
      <c r="E238" s="7"/>
      <c r="F238" s="23"/>
      <c r="G238" s="102"/>
    </row>
    <row r="239" spans="1:7" ht="15.75">
      <c r="A239" s="23"/>
      <c r="B239" s="53"/>
      <c r="C239" s="23"/>
      <c r="D239" s="7"/>
      <c r="E239" s="7"/>
      <c r="F239" s="23"/>
      <c r="G239" s="102"/>
    </row>
    <row r="240" spans="1:7" ht="15.75">
      <c r="A240" s="23"/>
      <c r="B240" s="53"/>
      <c r="C240" s="23"/>
      <c r="D240" s="7"/>
      <c r="E240" s="7"/>
      <c r="F240" s="23"/>
      <c r="G240" s="102"/>
    </row>
    <row r="241" spans="1:7" ht="15.75">
      <c r="A241" s="23"/>
      <c r="B241" s="53"/>
      <c r="C241" s="23"/>
      <c r="D241" s="7"/>
      <c r="E241" s="7"/>
      <c r="F241" s="23"/>
      <c r="G241" s="102"/>
    </row>
    <row r="242" spans="1:7" ht="15.75">
      <c r="A242" s="23"/>
      <c r="B242" s="53"/>
      <c r="C242" s="23"/>
      <c r="D242" s="7"/>
      <c r="E242" s="7"/>
      <c r="F242" s="23"/>
      <c r="G242" s="102"/>
    </row>
    <row r="243" spans="1:7" ht="15.75">
      <c r="A243" s="23"/>
      <c r="B243" s="53"/>
      <c r="C243" s="23"/>
      <c r="D243" s="7"/>
      <c r="E243" s="7"/>
      <c r="F243" s="23"/>
      <c r="G243" s="102"/>
    </row>
    <row r="244" spans="1:7" ht="15.75">
      <c r="A244" s="23"/>
      <c r="B244" s="53"/>
      <c r="C244" s="23"/>
      <c r="D244" s="7"/>
      <c r="E244" s="7"/>
      <c r="F244" s="23"/>
      <c r="G244" s="102"/>
    </row>
    <row r="245" spans="1:7" ht="15.75">
      <c r="A245" s="23"/>
      <c r="B245" s="53"/>
      <c r="C245" s="23"/>
      <c r="D245" s="7"/>
      <c r="E245" s="7"/>
      <c r="F245" s="23"/>
      <c r="G245" s="102"/>
    </row>
    <row r="246" spans="1:7" ht="15.75">
      <c r="A246" s="23"/>
      <c r="B246" s="53"/>
      <c r="C246" s="23"/>
      <c r="D246" s="7"/>
      <c r="E246" s="7"/>
      <c r="F246" s="23"/>
      <c r="G246" s="102"/>
    </row>
    <row r="247" spans="1:7" ht="15.75">
      <c r="A247" s="23"/>
      <c r="B247" s="53"/>
      <c r="C247" s="23"/>
      <c r="D247" s="7"/>
      <c r="E247" s="7"/>
      <c r="F247" s="23"/>
      <c r="G247" s="102"/>
    </row>
    <row r="248" spans="1:7" ht="15.75">
      <c r="A248" s="23"/>
      <c r="B248" s="53"/>
      <c r="C248" s="23"/>
      <c r="D248" s="7"/>
      <c r="E248" s="7"/>
      <c r="F248" s="23"/>
      <c r="G248" s="102"/>
    </row>
    <row r="249" spans="1:7" ht="15.75">
      <c r="A249" s="23"/>
      <c r="B249" s="53"/>
      <c r="C249" s="23"/>
      <c r="D249" s="7"/>
      <c r="E249" s="7"/>
      <c r="F249" s="23"/>
      <c r="G249" s="102"/>
    </row>
    <row r="250" spans="1:7" ht="15.75">
      <c r="A250" s="23"/>
      <c r="B250" s="53"/>
      <c r="C250" s="23"/>
      <c r="D250" s="7"/>
      <c r="E250" s="7"/>
      <c r="F250" s="23"/>
      <c r="G250" s="102"/>
    </row>
    <row r="251" spans="1:7" ht="15.75">
      <c r="A251" s="23"/>
      <c r="B251" s="53"/>
      <c r="C251" s="23"/>
      <c r="D251" s="7"/>
      <c r="E251" s="7"/>
      <c r="F251" s="23"/>
      <c r="G251" s="102"/>
    </row>
    <row r="252" spans="1:7" ht="15.75">
      <c r="A252" s="23"/>
      <c r="B252" s="53"/>
      <c r="C252" s="23"/>
      <c r="D252" s="7"/>
      <c r="E252" s="7"/>
      <c r="F252" s="23"/>
      <c r="G252" s="102"/>
    </row>
    <row r="253" spans="1:7" ht="15.75">
      <c r="A253" s="23"/>
      <c r="B253" s="53"/>
      <c r="C253" s="23"/>
      <c r="D253" s="7"/>
      <c r="E253" s="7"/>
      <c r="F253" s="23"/>
      <c r="G253" s="102"/>
    </row>
    <row r="254" spans="1:7" ht="15.75">
      <c r="A254" s="23"/>
      <c r="B254" s="53"/>
      <c r="C254" s="23"/>
      <c r="D254" s="7"/>
      <c r="E254" s="7"/>
      <c r="F254" s="23"/>
      <c r="G254" s="102"/>
    </row>
    <row r="255" spans="1:7" ht="15.75">
      <c r="A255" s="23"/>
      <c r="B255" s="53"/>
      <c r="C255" s="23"/>
      <c r="D255" s="7"/>
      <c r="E255" s="7"/>
      <c r="F255" s="23"/>
      <c r="G255" s="102"/>
    </row>
    <row r="256" spans="1:7" ht="15.75">
      <c r="A256" s="23"/>
      <c r="B256" s="53"/>
      <c r="C256" s="23"/>
      <c r="D256" s="7"/>
      <c r="E256" s="7"/>
      <c r="F256" s="23"/>
      <c r="G256" s="102"/>
    </row>
    <row r="257" spans="1:7" ht="15.75">
      <c r="A257" s="23"/>
      <c r="B257" s="53"/>
      <c r="C257" s="23"/>
      <c r="D257" s="7"/>
      <c r="E257" s="7"/>
      <c r="F257" s="23"/>
      <c r="G257" s="102"/>
    </row>
    <row r="258" spans="1:7" ht="15.75">
      <c r="A258" s="23"/>
      <c r="B258" s="53"/>
      <c r="C258" s="23"/>
      <c r="D258" s="7"/>
      <c r="E258" s="7"/>
      <c r="F258" s="23"/>
      <c r="G258" s="102"/>
    </row>
    <row r="259" spans="1:7" ht="15.75">
      <c r="A259" s="23"/>
      <c r="B259" s="53"/>
      <c r="C259" s="23"/>
      <c r="D259" s="7"/>
      <c r="E259" s="7"/>
      <c r="F259" s="23"/>
      <c r="G259" s="102"/>
    </row>
    <row r="260" spans="1:7" ht="15.75">
      <c r="A260" s="23"/>
      <c r="B260" s="53"/>
      <c r="C260" s="23"/>
      <c r="D260" s="7"/>
      <c r="E260" s="7"/>
      <c r="F260" s="23"/>
      <c r="G260" s="102"/>
    </row>
    <row r="261" spans="1:7" ht="15.75">
      <c r="A261" s="23"/>
      <c r="B261" s="53"/>
      <c r="C261" s="23"/>
      <c r="D261" s="7"/>
      <c r="E261" s="7"/>
      <c r="F261" s="23"/>
      <c r="G261" s="102"/>
    </row>
    <row r="262" spans="1:7" ht="15.75">
      <c r="A262" s="23"/>
      <c r="B262" s="53"/>
      <c r="C262" s="23"/>
      <c r="D262" s="7"/>
      <c r="E262" s="7"/>
      <c r="F262" s="23"/>
      <c r="G262" s="102"/>
    </row>
    <row r="263" spans="1:7" ht="15.75">
      <c r="A263" s="23"/>
      <c r="B263" s="53"/>
      <c r="C263" s="23"/>
      <c r="D263" s="7"/>
      <c r="E263" s="7"/>
      <c r="F263" s="23"/>
      <c r="G263" s="102"/>
    </row>
    <row r="264" spans="1:7" ht="15.75">
      <c r="A264" s="23"/>
      <c r="B264" s="53"/>
      <c r="C264" s="23"/>
      <c r="D264" s="7"/>
      <c r="E264" s="7"/>
      <c r="F264" s="23"/>
      <c r="G264" s="102"/>
    </row>
    <row r="265" spans="1:7" ht="15.75">
      <c r="A265" s="23"/>
      <c r="B265" s="53"/>
      <c r="C265" s="23"/>
      <c r="D265" s="7"/>
      <c r="E265" s="7"/>
      <c r="F265" s="23"/>
      <c r="G265" s="102"/>
    </row>
    <row r="266" spans="1:7" ht="15.75">
      <c r="A266" s="23"/>
      <c r="B266" s="53"/>
      <c r="C266" s="23"/>
      <c r="D266" s="7"/>
      <c r="E266" s="7"/>
      <c r="F266" s="23"/>
      <c r="G266" s="102"/>
    </row>
    <row r="267" spans="1:7" ht="15.75">
      <c r="A267" s="23"/>
      <c r="B267" s="53"/>
      <c r="C267" s="23"/>
      <c r="D267" s="7"/>
      <c r="E267" s="7"/>
      <c r="F267" s="23"/>
      <c r="G267" s="102"/>
    </row>
    <row r="268" spans="1:7" ht="15.75">
      <c r="A268" s="23"/>
      <c r="B268" s="53"/>
      <c r="C268" s="23"/>
      <c r="D268" s="7"/>
      <c r="E268" s="7"/>
      <c r="F268" s="23"/>
      <c r="G268" s="102"/>
    </row>
    <row r="269" spans="1:7" ht="15.75">
      <c r="A269" s="23"/>
      <c r="B269" s="53"/>
      <c r="C269" s="23"/>
      <c r="D269" s="7"/>
      <c r="E269" s="7"/>
      <c r="F269" s="23"/>
      <c r="G269" s="102"/>
    </row>
    <row r="270" spans="1:7" ht="15.75">
      <c r="A270" s="23"/>
      <c r="B270" s="53"/>
      <c r="C270" s="23"/>
      <c r="D270" s="7"/>
      <c r="E270" s="7"/>
      <c r="F270" s="23"/>
      <c r="G270" s="102"/>
    </row>
    <row r="271" spans="1:7" ht="15.75">
      <c r="A271" s="23"/>
      <c r="B271" s="53"/>
      <c r="C271" s="23"/>
      <c r="D271" s="7"/>
      <c r="E271" s="7"/>
      <c r="F271" s="23"/>
      <c r="G271" s="102"/>
    </row>
    <row r="272" spans="1:7" ht="15.75">
      <c r="A272" s="23"/>
      <c r="B272" s="53"/>
      <c r="C272" s="23"/>
      <c r="D272" s="7"/>
      <c r="E272" s="7"/>
      <c r="F272" s="23"/>
      <c r="G272" s="102"/>
    </row>
    <row r="273" spans="1:7" ht="15.75">
      <c r="A273" s="23"/>
      <c r="B273" s="53"/>
      <c r="C273" s="23"/>
      <c r="D273" s="7"/>
      <c r="E273" s="7"/>
      <c r="F273" s="23"/>
      <c r="G273" s="102"/>
    </row>
    <row r="274" spans="1:7" ht="15.75">
      <c r="A274" s="23"/>
      <c r="B274" s="53"/>
      <c r="C274" s="23"/>
      <c r="D274" s="7"/>
      <c r="E274" s="7"/>
      <c r="F274" s="23"/>
      <c r="G274" s="102"/>
    </row>
    <row r="275" spans="1:7" ht="15.75">
      <c r="A275" s="23"/>
      <c r="B275" s="53"/>
      <c r="C275" s="23"/>
      <c r="D275" s="7"/>
      <c r="E275" s="7"/>
      <c r="F275" s="23"/>
      <c r="G275" s="102"/>
    </row>
    <row r="276" spans="1:7" ht="15.75">
      <c r="A276" s="23"/>
      <c r="B276" s="53"/>
      <c r="C276" s="23"/>
      <c r="D276" s="7"/>
      <c r="E276" s="7"/>
      <c r="F276" s="23"/>
      <c r="G276" s="102"/>
    </row>
    <row r="277" spans="1:7" ht="15.75">
      <c r="A277" s="23"/>
      <c r="B277" s="53"/>
      <c r="C277" s="23"/>
      <c r="D277" s="7"/>
      <c r="E277" s="7"/>
      <c r="F277" s="23"/>
      <c r="G277" s="102"/>
    </row>
    <row r="278" spans="1:7" ht="15.75">
      <c r="A278" s="23"/>
      <c r="B278" s="53"/>
      <c r="C278" s="23"/>
      <c r="D278" s="7"/>
      <c r="E278" s="7"/>
      <c r="F278" s="23"/>
      <c r="G278" s="102"/>
    </row>
    <row r="279" spans="1:7" ht="15.75">
      <c r="A279" s="23"/>
      <c r="B279" s="53"/>
      <c r="C279" s="23"/>
      <c r="D279" s="7"/>
      <c r="E279" s="7"/>
      <c r="F279" s="23"/>
      <c r="G279" s="102"/>
    </row>
    <row r="280" spans="1:7" ht="15.75">
      <c r="A280" s="23"/>
      <c r="B280" s="53"/>
      <c r="C280" s="23"/>
      <c r="D280" s="7"/>
      <c r="E280" s="7"/>
      <c r="F280" s="23"/>
      <c r="G280" s="102"/>
    </row>
    <row r="281" spans="1:7" ht="15.75">
      <c r="A281" s="23"/>
      <c r="B281" s="53"/>
      <c r="C281" s="23"/>
      <c r="D281" s="7"/>
      <c r="E281" s="7"/>
      <c r="F281" s="23"/>
      <c r="G281" s="102"/>
    </row>
    <row r="282" spans="1:7" ht="15.75">
      <c r="A282" s="23"/>
      <c r="B282" s="53"/>
      <c r="C282" s="23"/>
      <c r="D282" s="7"/>
      <c r="E282" s="7"/>
      <c r="F282" s="23"/>
      <c r="G282" s="102"/>
    </row>
    <row r="283" spans="1:7" ht="15.75">
      <c r="A283" s="23"/>
      <c r="B283" s="53"/>
      <c r="C283" s="23"/>
      <c r="D283" s="7"/>
      <c r="E283" s="7"/>
      <c r="F283" s="23"/>
      <c r="G283" s="102"/>
    </row>
    <row r="284" spans="1:7" ht="15.75">
      <c r="A284" s="23"/>
      <c r="B284" s="53"/>
      <c r="C284" s="23"/>
      <c r="D284" s="7"/>
      <c r="E284" s="7"/>
      <c r="F284" s="23"/>
      <c r="G284" s="102"/>
    </row>
    <row r="285" spans="1:7" ht="15.75">
      <c r="A285" s="23"/>
      <c r="B285" s="53"/>
      <c r="C285" s="23"/>
      <c r="D285" s="7"/>
      <c r="E285" s="7"/>
      <c r="F285" s="23"/>
      <c r="G285" s="102"/>
    </row>
    <row r="286" spans="1:7" ht="15.75">
      <c r="A286" s="23"/>
      <c r="B286" s="53"/>
      <c r="C286" s="23"/>
      <c r="D286" s="7"/>
      <c r="E286" s="7"/>
      <c r="F286" s="23"/>
      <c r="G286" s="102"/>
    </row>
    <row r="287" spans="1:7" ht="15.75">
      <c r="A287" s="23"/>
      <c r="B287" s="53"/>
      <c r="C287" s="23"/>
      <c r="D287" s="7"/>
      <c r="E287" s="7"/>
      <c r="F287" s="23"/>
      <c r="G287" s="102"/>
    </row>
    <row r="288" spans="1:7" ht="15.75">
      <c r="A288" s="23"/>
      <c r="B288" s="53"/>
      <c r="C288" s="23"/>
      <c r="D288" s="7"/>
      <c r="E288" s="7"/>
      <c r="F288" s="23"/>
      <c r="G288" s="102"/>
    </row>
    <row r="289" spans="1:7" ht="15.75">
      <c r="A289" s="23"/>
      <c r="B289" s="53"/>
      <c r="C289" s="23"/>
      <c r="D289" s="7"/>
      <c r="E289" s="7"/>
      <c r="F289" s="23"/>
      <c r="G289" s="102"/>
    </row>
    <row r="290" spans="1:7" ht="15.75">
      <c r="A290" s="23"/>
      <c r="B290" s="53"/>
      <c r="C290" s="23"/>
      <c r="D290" s="7"/>
      <c r="E290" s="7"/>
      <c r="F290" s="23"/>
      <c r="G290" s="102"/>
    </row>
    <row r="291" spans="1:7" ht="15.75">
      <c r="A291" s="23"/>
      <c r="B291" s="53"/>
      <c r="C291" s="23"/>
      <c r="D291" s="7"/>
      <c r="E291" s="7"/>
      <c r="F291" s="23"/>
      <c r="G291" s="102"/>
    </row>
    <row r="292" spans="1:7" ht="15.75">
      <c r="A292" s="23"/>
      <c r="B292" s="53"/>
      <c r="C292" s="23"/>
      <c r="D292" s="7"/>
      <c r="E292" s="7"/>
      <c r="F292" s="23"/>
      <c r="G292" s="102"/>
    </row>
    <row r="293" spans="1:7" ht="15.75">
      <c r="A293" s="23"/>
      <c r="B293" s="53"/>
      <c r="C293" s="23"/>
      <c r="D293" s="7"/>
      <c r="E293" s="7"/>
      <c r="F293" s="23"/>
      <c r="G293" s="102"/>
    </row>
    <row r="294" spans="1:7" ht="15.75">
      <c r="A294" s="23"/>
      <c r="B294" s="53"/>
      <c r="C294" s="23"/>
      <c r="D294" s="7"/>
      <c r="E294" s="7"/>
      <c r="F294" s="23"/>
      <c r="G294" s="102"/>
    </row>
    <row r="295" spans="1:7" ht="15.75">
      <c r="A295" s="23"/>
      <c r="B295" s="53"/>
      <c r="C295" s="23"/>
      <c r="D295" s="7"/>
      <c r="E295" s="7"/>
      <c r="F295" s="23"/>
      <c r="G295" s="102"/>
    </row>
    <row r="296" spans="1:7" ht="15.75">
      <c r="A296" s="23"/>
      <c r="B296" s="53"/>
      <c r="C296" s="23"/>
      <c r="D296" s="7"/>
      <c r="E296" s="7"/>
      <c r="F296" s="23"/>
      <c r="G296" s="102"/>
    </row>
    <row r="297" spans="1:7" ht="15.75">
      <c r="A297" s="23"/>
      <c r="B297" s="53"/>
      <c r="C297" s="23"/>
      <c r="D297" s="7"/>
      <c r="E297" s="7"/>
      <c r="F297" s="23"/>
      <c r="G297" s="102"/>
    </row>
    <row r="298" spans="1:7" ht="15.75">
      <c r="A298" s="23"/>
      <c r="B298" s="53"/>
      <c r="C298" s="23"/>
      <c r="D298" s="7"/>
      <c r="E298" s="7"/>
      <c r="F298" s="23"/>
      <c r="G298" s="102"/>
    </row>
    <row r="299" spans="1:7" ht="15.75">
      <c r="A299" s="23"/>
      <c r="B299" s="53"/>
      <c r="C299" s="23"/>
      <c r="D299" s="7"/>
      <c r="E299" s="7"/>
      <c r="F299" s="23"/>
      <c r="G299" s="102"/>
    </row>
    <row r="300" spans="1:7" ht="15.75">
      <c r="A300" s="23"/>
      <c r="B300" s="53"/>
      <c r="C300" s="23"/>
      <c r="D300" s="7"/>
      <c r="E300" s="7"/>
      <c r="F300" s="23"/>
      <c r="G300" s="102"/>
    </row>
    <row r="301" spans="1:7" ht="15.75">
      <c r="A301" s="23"/>
      <c r="B301" s="53"/>
      <c r="C301" s="23"/>
      <c r="D301" s="7"/>
      <c r="E301" s="7"/>
      <c r="F301" s="23"/>
      <c r="G301" s="102"/>
    </row>
    <row r="302" spans="1:7" ht="15.75">
      <c r="A302" s="23"/>
      <c r="B302" s="53"/>
      <c r="C302" s="23"/>
      <c r="D302" s="7"/>
      <c r="E302" s="7"/>
      <c r="F302" s="23"/>
      <c r="G302" s="102"/>
    </row>
    <row r="303" spans="1:7" ht="15.75">
      <c r="A303" s="23"/>
      <c r="B303" s="53"/>
      <c r="C303" s="23"/>
      <c r="D303" s="7"/>
      <c r="E303" s="7"/>
      <c r="F303" s="23"/>
      <c r="G303" s="102"/>
    </row>
    <row r="304" spans="1:7" ht="15.75">
      <c r="A304" s="23"/>
      <c r="B304" s="53"/>
      <c r="C304" s="23"/>
      <c r="D304" s="7"/>
      <c r="E304" s="7"/>
      <c r="F304" s="23"/>
      <c r="G304" s="102"/>
    </row>
    <row r="305" spans="1:7" ht="15.75">
      <c r="A305" s="23"/>
      <c r="B305" s="53"/>
      <c r="C305" s="23"/>
      <c r="D305" s="7"/>
      <c r="E305" s="7"/>
      <c r="F305" s="23"/>
      <c r="G305" s="102"/>
    </row>
    <row r="306" spans="1:7" ht="15.75">
      <c r="A306" s="23"/>
      <c r="B306" s="53"/>
      <c r="C306" s="23"/>
      <c r="D306" s="7"/>
      <c r="E306" s="7"/>
      <c r="F306" s="23"/>
      <c r="G306" s="102"/>
    </row>
    <row r="307" spans="1:7" ht="15.75">
      <c r="A307" s="23"/>
      <c r="B307" s="53"/>
      <c r="C307" s="23"/>
      <c r="D307" s="7"/>
      <c r="E307" s="7"/>
      <c r="F307" s="23"/>
      <c r="G307" s="102"/>
    </row>
    <row r="308" spans="1:7" ht="15.75">
      <c r="A308" s="23"/>
      <c r="B308" s="53"/>
      <c r="C308" s="23"/>
      <c r="D308" s="7"/>
      <c r="E308" s="7"/>
      <c r="F308" s="23"/>
      <c r="G308" s="102"/>
    </row>
    <row r="309" spans="1:7" ht="15.75">
      <c r="A309" s="23"/>
      <c r="B309" s="53"/>
      <c r="C309" s="23"/>
      <c r="D309" s="7"/>
      <c r="E309" s="7"/>
      <c r="F309" s="23"/>
      <c r="G309" s="102"/>
    </row>
    <row r="310" spans="1:7" ht="15.75">
      <c r="A310" s="23"/>
      <c r="B310" s="53"/>
      <c r="C310" s="23"/>
      <c r="D310" s="7"/>
      <c r="E310" s="7"/>
      <c r="F310" s="23"/>
      <c r="G310" s="102"/>
    </row>
    <row r="311" spans="1:7" ht="15.75">
      <c r="A311" s="23"/>
      <c r="B311" s="53"/>
      <c r="C311" s="23"/>
      <c r="D311" s="7"/>
      <c r="E311" s="7"/>
      <c r="F311" s="23"/>
      <c r="G311" s="102"/>
    </row>
    <row r="312" spans="1:7" ht="15.75">
      <c r="A312" s="23"/>
      <c r="B312" s="53"/>
      <c r="C312" s="23"/>
      <c r="D312" s="7"/>
      <c r="E312" s="7"/>
      <c r="F312" s="23"/>
      <c r="G312" s="102"/>
    </row>
    <row r="313" spans="1:7" ht="15.75">
      <c r="A313" s="23"/>
      <c r="B313" s="53"/>
      <c r="C313" s="23"/>
      <c r="D313" s="7"/>
      <c r="E313" s="7"/>
      <c r="F313" s="23"/>
      <c r="G313" s="102"/>
    </row>
    <row r="314" spans="1:7" ht="15.75">
      <c r="A314" s="23"/>
      <c r="B314" s="53"/>
      <c r="C314" s="23"/>
      <c r="D314" s="7"/>
      <c r="E314" s="7"/>
      <c r="F314" s="23"/>
      <c r="G314" s="102"/>
    </row>
    <row r="315" spans="1:7" ht="15.75">
      <c r="A315" s="23"/>
      <c r="B315" s="53"/>
      <c r="C315" s="23"/>
      <c r="D315" s="7"/>
      <c r="E315" s="7"/>
      <c r="F315" s="23"/>
      <c r="G315" s="102"/>
    </row>
    <row r="316" spans="1:7" ht="15.75">
      <c r="A316" s="23"/>
      <c r="B316" s="53"/>
      <c r="C316" s="23"/>
      <c r="D316" s="7"/>
      <c r="E316" s="7"/>
      <c r="F316" s="23"/>
      <c r="G316" s="102"/>
    </row>
    <row r="317" spans="1:7" ht="15.75">
      <c r="A317" s="23"/>
      <c r="B317" s="53"/>
      <c r="C317" s="23"/>
      <c r="D317" s="7"/>
      <c r="E317" s="7"/>
      <c r="F317" s="23"/>
      <c r="G317" s="102"/>
    </row>
    <row r="318" spans="1:7" ht="15.75">
      <c r="A318" s="23"/>
      <c r="B318" s="53"/>
      <c r="C318" s="23"/>
      <c r="D318" s="7"/>
      <c r="E318" s="7"/>
      <c r="F318" s="23"/>
      <c r="G318" s="102"/>
    </row>
    <row r="319" spans="1:7" ht="15.75">
      <c r="A319" s="23"/>
      <c r="B319" s="53"/>
      <c r="C319" s="23"/>
      <c r="D319" s="7"/>
      <c r="E319" s="7"/>
      <c r="F319" s="23"/>
      <c r="G319" s="102"/>
    </row>
    <row r="320" spans="1:7" ht="15.75">
      <c r="A320" s="23"/>
      <c r="B320" s="53"/>
      <c r="C320" s="23"/>
      <c r="D320" s="7"/>
      <c r="E320" s="7"/>
      <c r="F320" s="23"/>
      <c r="G320" s="102"/>
    </row>
    <row r="321" spans="1:7" ht="15.75">
      <c r="A321" s="23"/>
      <c r="B321" s="53"/>
      <c r="C321" s="23"/>
      <c r="D321" s="7"/>
      <c r="E321" s="7"/>
      <c r="F321" s="23"/>
      <c r="G321" s="102"/>
    </row>
    <row r="322" spans="1:7" ht="15.75">
      <c r="A322" s="23"/>
      <c r="B322" s="53"/>
      <c r="C322" s="23"/>
      <c r="D322" s="7"/>
      <c r="E322" s="7"/>
      <c r="F322" s="23"/>
      <c r="G322" s="102"/>
    </row>
    <row r="323" spans="1:7" ht="15.75">
      <c r="A323" s="23"/>
      <c r="B323" s="53"/>
      <c r="C323" s="23"/>
      <c r="D323" s="7"/>
      <c r="E323" s="7"/>
      <c r="F323" s="23"/>
      <c r="G323" s="102"/>
    </row>
    <row r="324" spans="1:7" ht="15.75">
      <c r="A324" s="23"/>
      <c r="B324" s="53"/>
      <c r="C324" s="23"/>
      <c r="D324" s="7"/>
      <c r="E324" s="7"/>
      <c r="F324" s="23"/>
      <c r="G324" s="102"/>
    </row>
    <row r="325" spans="1:7" ht="15.75">
      <c r="A325" s="23"/>
      <c r="B325" s="53"/>
      <c r="C325" s="23"/>
      <c r="D325" s="7"/>
      <c r="E325" s="7"/>
      <c r="F325" s="23"/>
      <c r="G325" s="102"/>
    </row>
    <row r="326" spans="1:7" ht="15.75">
      <c r="A326" s="23"/>
      <c r="B326" s="53"/>
      <c r="C326" s="23"/>
      <c r="D326" s="7"/>
      <c r="E326" s="7"/>
      <c r="F326" s="23"/>
      <c r="G326" s="102"/>
    </row>
    <row r="327" spans="1:7" ht="15.75">
      <c r="A327" s="23"/>
      <c r="B327" s="53"/>
      <c r="C327" s="23"/>
      <c r="D327" s="7"/>
      <c r="E327" s="7"/>
      <c r="F327" s="23"/>
      <c r="G327" s="102"/>
    </row>
    <row r="328" spans="1:7" ht="15.75">
      <c r="A328" s="23"/>
      <c r="B328" s="53"/>
      <c r="C328" s="23"/>
      <c r="D328" s="7"/>
      <c r="E328" s="7"/>
      <c r="F328" s="23"/>
      <c r="G328" s="102"/>
    </row>
    <row r="329" spans="1:7" ht="15.75">
      <c r="A329" s="23"/>
      <c r="B329" s="53"/>
      <c r="C329" s="23"/>
      <c r="D329" s="7"/>
      <c r="E329" s="7"/>
      <c r="F329" s="23"/>
      <c r="G329" s="102"/>
    </row>
    <row r="330" spans="1:7" ht="15.75">
      <c r="A330" s="23"/>
      <c r="B330" s="53"/>
      <c r="C330" s="23"/>
      <c r="D330" s="7"/>
      <c r="E330" s="7"/>
      <c r="F330" s="23"/>
      <c r="G330" s="102"/>
    </row>
    <row r="331" spans="1:7" ht="15.75">
      <c r="A331" s="23"/>
      <c r="B331" s="53"/>
      <c r="C331" s="23"/>
      <c r="D331" s="7"/>
      <c r="E331" s="7"/>
      <c r="F331" s="23"/>
      <c r="G331" s="102"/>
    </row>
    <row r="332" spans="1:7" ht="15.75">
      <c r="A332" s="23"/>
      <c r="B332" s="53"/>
      <c r="C332" s="23"/>
      <c r="D332" s="7"/>
      <c r="E332" s="7"/>
      <c r="F332" s="23"/>
      <c r="G332" s="102"/>
    </row>
  </sheetData>
  <sheetProtection/>
  <mergeCells count="18">
    <mergeCell ref="D6:D9"/>
    <mergeCell ref="G42:G43"/>
    <mergeCell ref="B42:B43"/>
    <mergeCell ref="C42:C43"/>
    <mergeCell ref="G6:G9"/>
    <mergeCell ref="E6:E9"/>
    <mergeCell ref="E42:E43"/>
    <mergeCell ref="F42:F43"/>
    <mergeCell ref="G150:G151"/>
    <mergeCell ref="D4:E4"/>
    <mergeCell ref="F6:F9"/>
    <mergeCell ref="A42:A43"/>
    <mergeCell ref="E150:E151"/>
    <mergeCell ref="F150:F151"/>
    <mergeCell ref="A150:D151"/>
    <mergeCell ref="A6:A9"/>
    <mergeCell ref="B6:B9"/>
    <mergeCell ref="C6:C9"/>
  </mergeCells>
  <printOptions verticalCentered="1"/>
  <pageMargins left="0.5118110236220472" right="0.1968503937007874" top="0.5905511811023623" bottom="0.5905511811023623" header="0.5118110236220472" footer="0.5118110236220472"/>
  <pageSetup horizontalDpi="600" verticalDpi="600" orientation="portrait" paperSize="9" r:id="rId1"/>
  <headerFooter alignWithMargins="0">
    <oddHeader>&amp;RZałącznik Nr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Piecki</dc:creator>
  <cp:keywords/>
  <dc:description/>
  <cp:lastModifiedBy>GUS</cp:lastModifiedBy>
  <cp:lastPrinted>2013-03-19T09:07:11Z</cp:lastPrinted>
  <dcterms:created xsi:type="dcterms:W3CDTF">2003-03-25T12:36:04Z</dcterms:created>
  <dcterms:modified xsi:type="dcterms:W3CDTF">2013-04-03T05:45:09Z</dcterms:modified>
  <cp:category/>
  <cp:version/>
  <cp:contentType/>
  <cp:contentStatus/>
</cp:coreProperties>
</file>