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ZAD. Z ZAKR. ADM. RZĄD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<sst xmlns="http://schemas.openxmlformats.org/spreadsheetml/2006/main" count="31" uniqueCount="31">
  <si>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Dochody i wydatki związane z realizacją zadań z zakresu administracji rządowej i innych zadań zleconych odrębnymi ustawami w 2013 r.</t>
  </si>
  <si>
    <t>w złotych</t>
  </si>
  <si>
    <t>Dział</t>
  </si>
  <si>
    <t>Rozdział</t>
  </si>
  <si>
    <t>§</t>
  </si>
  <si>
    <t>Dochody -dotacje ogółem</t>
  </si>
  <si>
    <t>Wydatki ogółem (6+10)</t>
  </si>
  <si>
    <t>z tego:</t>
  </si>
  <si>
    <t>Wydatki bieżące</t>
  </si>
  <si>
    <t>w tym:</t>
  </si>
  <si>
    <t>Wydatki majątkowe</t>
  </si>
  <si>
    <t>wynagrodzenia</t>
  </si>
  <si>
    <t>pochodne od wynagrodzeń</t>
  </si>
  <si>
    <t>świadczenia społeczne</t>
  </si>
  <si>
    <t>010</t>
  </si>
  <si>
    <t>01095</t>
  </si>
  <si>
    <t>751</t>
  </si>
  <si>
    <t>75101</t>
  </si>
  <si>
    <t>851</t>
  </si>
  <si>
    <t>85195</t>
  </si>
  <si>
    <t>852</t>
  </si>
  <si>
    <t>85203</t>
  </si>
  <si>
    <t>85212</t>
  </si>
  <si>
    <t>85213</t>
  </si>
  <si>
    <t>85278</t>
  </si>
  <si>
    <t>85295</t>
  </si>
  <si>
    <t>Informacje uzupełniające</t>
  </si>
  <si>
    <t>Dochody budżetu państwa związane z realizacją zadań zleconych:</t>
  </si>
  <si>
    <t>Dz. 852, rozdz. 85212, § 2350</t>
  </si>
  <si>
    <t>Dz. 750, rozdz. 75011, § 2350</t>
  </si>
  <si>
    <t>Załącznik nr 3 do Zarządzenia Wójta Gminy Piecki  Nr 64/2013 z dnia 24.06.2013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</si>
</sst>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[$zł-415];\-#,##0\ [$zł-415]"/>
  </numFmts>
  <fonts count="48">
    <font>
      <sz val="10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u val="single"/>
      <sz val="10"/>
      <name val="Arial"/>
      <family val="2"/>
    </font>
    <font>
      <b/>
      <i/>
      <u val="single"/>
      <sz val="10"/>
      <name val="Arial"/>
      <family val="2"/>
    </font>
    <font>
      <sz val="9"/>
      <name val="Arial"/>
      <family val="2"/>
    </font>
    <font>
      <i/>
      <sz val="6"/>
      <name val="Arial"/>
      <family val="2"/>
    </font>
    <font>
      <b/>
      <sz val="10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49" fontId="3" fillId="34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3" fontId="3" fillId="34" borderId="10" xfId="0" applyNumberFormat="1" applyFont="1" applyFill="1" applyBorder="1" applyAlignment="1">
      <alignment/>
    </xf>
    <xf numFmtId="49" fontId="3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3" fontId="3" fillId="0" borderId="10" xfId="0" applyNumberFormat="1" applyFont="1" applyBorder="1" applyAlignment="1">
      <alignment/>
    </xf>
    <xf numFmtId="49" fontId="0" fillId="0" borderId="10" xfId="0" applyNumberFormat="1" applyBorder="1" applyAlignment="1">
      <alignment horizontal="center"/>
    </xf>
    <xf numFmtId="3" fontId="0" fillId="35" borderId="10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0" fontId="3" fillId="34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3" fontId="6" fillId="0" borderId="10" xfId="0" applyNumberFormat="1" applyFont="1" applyBorder="1" applyAlignment="1">
      <alignment/>
    </xf>
    <xf numFmtId="49" fontId="3" fillId="35" borderId="10" xfId="0" applyNumberFormat="1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3" fontId="3" fillId="35" borderId="10" xfId="0" applyNumberFormat="1" applyFont="1" applyFill="1" applyBorder="1" applyAlignment="1">
      <alignment/>
    </xf>
    <xf numFmtId="3" fontId="6" fillId="35" borderId="10" xfId="0" applyNumberFormat="1" applyFont="1" applyFill="1" applyBorder="1" applyAlignment="1">
      <alignment/>
    </xf>
    <xf numFmtId="3" fontId="0" fillId="35" borderId="10" xfId="0" applyNumberFormat="1" applyFont="1" applyFill="1" applyBorder="1" applyAlignment="1">
      <alignment/>
    </xf>
    <xf numFmtId="49" fontId="7" fillId="0" borderId="11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3" fontId="7" fillId="0" borderId="13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0" fontId="0" fillId="0" borderId="0" xfId="0" applyAlignment="1">
      <alignment horizontal="center"/>
    </xf>
    <xf numFmtId="3" fontId="3" fillId="0" borderId="0" xfId="0" applyNumberFormat="1" applyFont="1" applyAlignment="1">
      <alignment/>
    </xf>
    <xf numFmtId="0" fontId="1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3" fontId="0" fillId="36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35" borderId="0" xfId="0" applyFont="1" applyFill="1" applyAlignment="1">
      <alignment horizontal="center" wrapText="1"/>
    </xf>
    <xf numFmtId="0" fontId="13" fillId="0" borderId="0" xfId="0" applyFont="1" applyAlignment="1">
      <alignment horizontal="center" wrapText="1"/>
    </xf>
    <xf numFmtId="0" fontId="3" fillId="33" borderId="10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6"/>
  <sheetViews>
    <sheetView tabSelected="1" zoomScalePageLayoutView="0" workbookViewId="0" topLeftCell="A1">
      <selection activeCell="G19" sqref="G19"/>
    </sheetView>
  </sheetViews>
  <sheetFormatPr defaultColWidth="11.57421875" defaultRowHeight="12.75"/>
  <cols>
    <col min="1" max="1" width="6.28125" style="0" customWidth="1"/>
    <col min="2" max="2" width="9.57421875" style="0" customWidth="1"/>
    <col min="3" max="3" width="9.00390625" style="0" customWidth="1"/>
    <col min="4" max="4" width="14.421875" style="0" customWidth="1"/>
    <col min="5" max="5" width="15.140625" style="0" customWidth="1"/>
    <col min="6" max="6" width="14.00390625" style="0" customWidth="1"/>
    <col min="7" max="7" width="16.28125" style="0" customWidth="1"/>
    <col min="8" max="8" width="18.57421875" style="0" customWidth="1"/>
    <col min="9" max="9" width="13.421875" style="0" customWidth="1"/>
    <col min="10" max="10" width="12.7109375" style="0" customWidth="1"/>
  </cols>
  <sheetData>
    <row r="1" spans="9:10" ht="57.75" customHeight="1">
      <c r="I1" s="38" t="s">
        <v>30</v>
      </c>
      <c r="J1" s="38"/>
    </row>
    <row r="2" spans="2:9" ht="12.75" customHeight="1">
      <c r="B2" s="39" t="s">
        <v>0</v>
      </c>
      <c r="C2" s="39"/>
      <c r="D2" s="39"/>
      <c r="E2" s="39"/>
      <c r="F2" s="39"/>
      <c r="G2" s="39"/>
      <c r="H2" s="39"/>
      <c r="I2" s="39"/>
    </row>
    <row r="3" spans="2:9" ht="19.5" customHeight="1">
      <c r="B3" s="39"/>
      <c r="C3" s="39"/>
      <c r="D3" s="39"/>
      <c r="E3" s="39"/>
      <c r="F3" s="39"/>
      <c r="G3" s="39"/>
      <c r="H3" s="39"/>
      <c r="I3" s="39"/>
    </row>
    <row r="4" ht="9" customHeight="1">
      <c r="J4" s="1" t="s">
        <v>1</v>
      </c>
    </row>
    <row r="5" spans="1:10" ht="12.75" customHeight="1">
      <c r="A5" s="40" t="s">
        <v>2</v>
      </c>
      <c r="B5" s="40" t="s">
        <v>3</v>
      </c>
      <c r="C5" s="40" t="s">
        <v>4</v>
      </c>
      <c r="D5" s="33" t="s">
        <v>5</v>
      </c>
      <c r="E5" s="33" t="s">
        <v>6</v>
      </c>
      <c r="F5" s="33" t="s">
        <v>7</v>
      </c>
      <c r="G5" s="33"/>
      <c r="H5" s="33"/>
      <c r="I5" s="33"/>
      <c r="J5" s="33"/>
    </row>
    <row r="6" spans="1:10" ht="12.75" customHeight="1">
      <c r="A6" s="40"/>
      <c r="B6" s="40"/>
      <c r="C6" s="40"/>
      <c r="D6" s="33"/>
      <c r="E6" s="33"/>
      <c r="F6" s="33" t="s">
        <v>8</v>
      </c>
      <c r="G6" s="34" t="s">
        <v>9</v>
      </c>
      <c r="H6" s="34"/>
      <c r="I6" s="34"/>
      <c r="J6" s="33" t="s">
        <v>10</v>
      </c>
    </row>
    <row r="7" spans="1:10" ht="25.5" customHeight="1">
      <c r="A7" s="40"/>
      <c r="B7" s="40"/>
      <c r="C7" s="40"/>
      <c r="D7" s="33"/>
      <c r="E7" s="33"/>
      <c r="F7" s="33"/>
      <c r="G7" s="2" t="s">
        <v>11</v>
      </c>
      <c r="H7" s="2" t="s">
        <v>12</v>
      </c>
      <c r="I7" s="2" t="s">
        <v>13</v>
      </c>
      <c r="J7" s="33"/>
    </row>
    <row r="8" spans="1:10" ht="8.25" customHeight="1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</row>
    <row r="9" spans="1:10" ht="18" customHeight="1">
      <c r="A9" s="4" t="s">
        <v>14</v>
      </c>
      <c r="B9" s="4"/>
      <c r="C9" s="5"/>
      <c r="D9" s="6">
        <f>D10</f>
        <v>276109.06</v>
      </c>
      <c r="E9" s="6">
        <f>E10</f>
        <v>276108.75</v>
      </c>
      <c r="F9" s="6">
        <f>F10</f>
        <v>276108.75</v>
      </c>
      <c r="G9" s="6">
        <f>G10</f>
        <v>2860</v>
      </c>
      <c r="H9" s="6">
        <f>H10</f>
        <v>523.75</v>
      </c>
      <c r="I9" s="6"/>
      <c r="J9" s="6"/>
    </row>
    <row r="10" spans="1:10" ht="18" customHeight="1">
      <c r="A10" s="7"/>
      <c r="B10" s="7" t="s">
        <v>15</v>
      </c>
      <c r="C10" s="8"/>
      <c r="D10" s="9">
        <f>D11</f>
        <v>276109.06</v>
      </c>
      <c r="E10" s="9">
        <f>E12+E13+E14+E15+E16+E17</f>
        <v>276108.75</v>
      </c>
      <c r="F10" s="9">
        <f>F11+F12+F13+F14+F15+F17+F16</f>
        <v>276108.75</v>
      </c>
      <c r="G10" s="9">
        <f>G11+G12+G13+G14+G15+G17</f>
        <v>2860</v>
      </c>
      <c r="H10" s="9">
        <f>H11+H12+H13+H14+H15+H17</f>
        <v>523.75</v>
      </c>
      <c r="I10" s="9"/>
      <c r="J10" s="9"/>
    </row>
    <row r="11" spans="1:10" ht="18" customHeight="1">
      <c r="A11" s="10"/>
      <c r="B11" s="10"/>
      <c r="C11" s="8">
        <v>2010</v>
      </c>
      <c r="D11" s="11">
        <v>276109.06</v>
      </c>
      <c r="E11" s="11"/>
      <c r="F11" s="11"/>
      <c r="G11" s="12"/>
      <c r="H11" s="12"/>
      <c r="I11" s="12"/>
      <c r="J11" s="12"/>
    </row>
    <row r="12" spans="1:10" ht="18" customHeight="1">
      <c r="A12" s="10"/>
      <c r="B12" s="10"/>
      <c r="C12" s="8">
        <v>4110</v>
      </c>
      <c r="D12" s="11"/>
      <c r="E12" s="11">
        <f aca="true" t="shared" si="0" ref="E12:E17">F12</f>
        <v>491.65</v>
      </c>
      <c r="F12" s="11">
        <f>I12+H12+G12</f>
        <v>491.65</v>
      </c>
      <c r="G12" s="11"/>
      <c r="H12" s="11">
        <v>491.65</v>
      </c>
      <c r="I12" s="11"/>
      <c r="J12" s="12"/>
    </row>
    <row r="13" spans="1:10" ht="18" customHeight="1">
      <c r="A13" s="10"/>
      <c r="B13" s="10"/>
      <c r="C13" s="8">
        <v>4120</v>
      </c>
      <c r="D13" s="11"/>
      <c r="E13" s="11">
        <f t="shared" si="0"/>
        <v>32.1</v>
      </c>
      <c r="F13" s="11">
        <f>I13+H13+G13</f>
        <v>32.1</v>
      </c>
      <c r="G13" s="11"/>
      <c r="H13" s="11">
        <v>32.1</v>
      </c>
      <c r="I13" s="11"/>
      <c r="J13" s="12"/>
    </row>
    <row r="14" spans="1:10" ht="18" customHeight="1">
      <c r="A14" s="10"/>
      <c r="B14" s="10"/>
      <c r="C14" s="8">
        <v>4170</v>
      </c>
      <c r="D14" s="11"/>
      <c r="E14" s="11">
        <f t="shared" si="0"/>
        <v>2860</v>
      </c>
      <c r="F14" s="11">
        <f>I14+H14+G14</f>
        <v>2860</v>
      </c>
      <c r="G14" s="11">
        <v>2860</v>
      </c>
      <c r="H14" s="11"/>
      <c r="I14" s="11"/>
      <c r="J14" s="12"/>
    </row>
    <row r="15" spans="1:10" ht="18" customHeight="1">
      <c r="A15" s="10"/>
      <c r="B15" s="10"/>
      <c r="C15" s="8">
        <v>4210</v>
      </c>
      <c r="D15" s="11"/>
      <c r="E15" s="11">
        <f t="shared" si="0"/>
        <v>1700</v>
      </c>
      <c r="F15" s="11">
        <v>1700</v>
      </c>
      <c r="G15" s="11"/>
      <c r="H15" s="11"/>
      <c r="I15" s="11"/>
      <c r="J15" s="12"/>
    </row>
    <row r="16" spans="1:10" ht="18" customHeight="1">
      <c r="A16" s="10"/>
      <c r="B16" s="10"/>
      <c r="C16" s="8">
        <v>4300</v>
      </c>
      <c r="D16" s="11"/>
      <c r="E16" s="11">
        <f t="shared" si="0"/>
        <v>330</v>
      </c>
      <c r="F16" s="11">
        <v>330</v>
      </c>
      <c r="G16" s="11"/>
      <c r="H16" s="11"/>
      <c r="I16" s="11"/>
      <c r="J16" s="12"/>
    </row>
    <row r="17" spans="1:10" ht="18" customHeight="1">
      <c r="A17" s="10"/>
      <c r="B17" s="10"/>
      <c r="C17" s="8">
        <v>4430</v>
      </c>
      <c r="D17" s="11"/>
      <c r="E17" s="11">
        <f t="shared" si="0"/>
        <v>270695</v>
      </c>
      <c r="F17" s="11">
        <v>270695</v>
      </c>
      <c r="G17" s="12"/>
      <c r="H17" s="12"/>
      <c r="I17" s="12"/>
      <c r="J17" s="12"/>
    </row>
    <row r="18" spans="1:10" ht="18" customHeight="1">
      <c r="A18" s="4">
        <v>750</v>
      </c>
      <c r="B18" s="4"/>
      <c r="C18" s="13"/>
      <c r="D18" s="6">
        <f>D19</f>
        <v>28807</v>
      </c>
      <c r="E18" s="6">
        <f>E19</f>
        <v>28807</v>
      </c>
      <c r="F18" s="6">
        <f>F19</f>
        <v>28807</v>
      </c>
      <c r="G18" s="6">
        <f>G19</f>
        <v>24000</v>
      </c>
      <c r="H18" s="6">
        <f>H19</f>
        <v>4807</v>
      </c>
      <c r="I18" s="6"/>
      <c r="J18" s="6"/>
    </row>
    <row r="19" spans="1:10" ht="18" customHeight="1">
      <c r="A19" s="7"/>
      <c r="B19" s="7">
        <v>75011</v>
      </c>
      <c r="C19" s="14"/>
      <c r="D19" s="9">
        <f>D20</f>
        <v>28807</v>
      </c>
      <c r="E19" s="9">
        <f>E20+E21+E22+E23+E24</f>
        <v>28807</v>
      </c>
      <c r="F19" s="9">
        <f>F24+F23+F22+F21</f>
        <v>28807</v>
      </c>
      <c r="G19" s="9">
        <f>G20+G21+G22+G23+G24</f>
        <v>24000</v>
      </c>
      <c r="H19" s="9">
        <f>H20+H21+H22+H23+H24</f>
        <v>4807</v>
      </c>
      <c r="I19" s="9"/>
      <c r="J19" s="9"/>
    </row>
    <row r="20" spans="1:10" ht="18" customHeight="1">
      <c r="A20" s="10"/>
      <c r="B20" s="10"/>
      <c r="C20" s="8">
        <v>2010</v>
      </c>
      <c r="D20" s="11">
        <v>28807</v>
      </c>
      <c r="E20" s="11"/>
      <c r="F20" s="11"/>
      <c r="G20" s="11"/>
      <c r="H20" s="11"/>
      <c r="I20" s="11"/>
      <c r="J20" s="12"/>
    </row>
    <row r="21" spans="1:10" ht="18" customHeight="1">
      <c r="A21" s="10"/>
      <c r="B21" s="10"/>
      <c r="C21" s="8">
        <v>4010</v>
      </c>
      <c r="D21" s="11"/>
      <c r="E21" s="11">
        <f>F21+J21</f>
        <v>24000</v>
      </c>
      <c r="F21" s="11">
        <f>I21+H21+G21</f>
        <v>24000</v>
      </c>
      <c r="G21" s="11">
        <v>24000</v>
      </c>
      <c r="H21" s="11"/>
      <c r="I21" s="11"/>
      <c r="J21" s="12"/>
    </row>
    <row r="22" spans="1:10" ht="18" customHeight="1" hidden="1">
      <c r="A22" s="10"/>
      <c r="B22" s="10"/>
      <c r="C22" s="8">
        <v>4040</v>
      </c>
      <c r="D22" s="11"/>
      <c r="E22" s="11">
        <f>F22+J22</f>
        <v>0</v>
      </c>
      <c r="F22" s="11">
        <f>I22+H22+G22</f>
        <v>0</v>
      </c>
      <c r="G22" s="11">
        <v>0</v>
      </c>
      <c r="H22" s="11"/>
      <c r="I22" s="11"/>
      <c r="J22" s="12"/>
    </row>
    <row r="23" spans="1:10" ht="18" customHeight="1">
      <c r="A23" s="10"/>
      <c r="B23" s="10"/>
      <c r="C23" s="8">
        <v>4110</v>
      </c>
      <c r="D23" s="11"/>
      <c r="E23" s="11">
        <f>F23+J23</f>
        <v>4227</v>
      </c>
      <c r="F23" s="11">
        <f>I23+H23+G23</f>
        <v>4227</v>
      </c>
      <c r="G23" s="11"/>
      <c r="H23" s="11">
        <v>4227</v>
      </c>
      <c r="I23" s="11"/>
      <c r="J23" s="12"/>
    </row>
    <row r="24" spans="1:10" ht="18" customHeight="1">
      <c r="A24" s="10"/>
      <c r="B24" s="10"/>
      <c r="C24" s="8">
        <v>4120</v>
      </c>
      <c r="D24" s="11"/>
      <c r="E24" s="11">
        <f>F24+J24</f>
        <v>580</v>
      </c>
      <c r="F24" s="11">
        <f>I24+H24+G24</f>
        <v>580</v>
      </c>
      <c r="G24" s="11"/>
      <c r="H24" s="11">
        <v>580</v>
      </c>
      <c r="I24" s="11"/>
      <c r="J24" s="12"/>
    </row>
    <row r="25" spans="1:10" ht="18" customHeight="1">
      <c r="A25" s="4" t="s">
        <v>16</v>
      </c>
      <c r="B25" s="4"/>
      <c r="C25" s="5"/>
      <c r="D25" s="6">
        <v>1340</v>
      </c>
      <c r="E25" s="6">
        <v>1340</v>
      </c>
      <c r="F25" s="6">
        <v>1340</v>
      </c>
      <c r="G25" s="6"/>
      <c r="H25" s="6"/>
      <c r="I25" s="6"/>
      <c r="J25" s="6"/>
    </row>
    <row r="26" spans="1:10" ht="18" customHeight="1">
      <c r="A26" s="7"/>
      <c r="B26" s="7" t="s">
        <v>17</v>
      </c>
      <c r="C26" s="8"/>
      <c r="D26" s="9">
        <f>D27+D28</f>
        <v>1340</v>
      </c>
      <c r="E26" s="9">
        <f>E27+E28</f>
        <v>1340</v>
      </c>
      <c r="F26" s="9">
        <f>F27+F28</f>
        <v>1340</v>
      </c>
      <c r="G26" s="9"/>
      <c r="H26" s="9"/>
      <c r="I26" s="9"/>
      <c r="J26" s="9"/>
    </row>
    <row r="27" spans="1:10" ht="18" customHeight="1">
      <c r="A27" s="10"/>
      <c r="B27" s="10"/>
      <c r="C27" s="8">
        <v>2010</v>
      </c>
      <c r="D27" s="12">
        <v>1340</v>
      </c>
      <c r="E27" s="12"/>
      <c r="F27" s="12"/>
      <c r="G27" s="12"/>
      <c r="H27" s="12"/>
      <c r="I27" s="12"/>
      <c r="J27" s="12"/>
    </row>
    <row r="28" spans="1:10" ht="18" customHeight="1">
      <c r="A28" s="10"/>
      <c r="B28" s="10"/>
      <c r="C28" s="8">
        <v>4300</v>
      </c>
      <c r="D28" s="12"/>
      <c r="E28" s="12">
        <v>1340</v>
      </c>
      <c r="F28" s="12">
        <v>1340</v>
      </c>
      <c r="G28" s="12"/>
      <c r="H28" s="12"/>
      <c r="I28" s="12"/>
      <c r="J28" s="12"/>
    </row>
    <row r="29" spans="1:10" ht="18" customHeight="1">
      <c r="A29" s="4" t="s">
        <v>18</v>
      </c>
      <c r="B29" s="4"/>
      <c r="C29" s="5"/>
      <c r="D29" s="6">
        <f>D30</f>
        <v>660</v>
      </c>
      <c r="E29" s="6">
        <f>E30</f>
        <v>660</v>
      </c>
      <c r="F29" s="6">
        <f>F30</f>
        <v>660</v>
      </c>
      <c r="G29" s="6"/>
      <c r="H29" s="6"/>
      <c r="I29" s="6"/>
      <c r="J29" s="6"/>
    </row>
    <row r="30" spans="1:10" ht="18" customHeight="1">
      <c r="A30" s="7"/>
      <c r="B30" s="7" t="s">
        <v>19</v>
      </c>
      <c r="C30" s="8"/>
      <c r="D30" s="9">
        <f>D31+D32</f>
        <v>660</v>
      </c>
      <c r="E30" s="9">
        <f>E31+E32</f>
        <v>660</v>
      </c>
      <c r="F30" s="9">
        <f>F31+F32</f>
        <v>660</v>
      </c>
      <c r="G30" s="9"/>
      <c r="H30" s="9"/>
      <c r="I30" s="9"/>
      <c r="J30" s="9"/>
    </row>
    <row r="31" spans="1:10" ht="15" customHeight="1">
      <c r="A31" s="10"/>
      <c r="B31" s="10"/>
      <c r="C31" s="8">
        <v>2010</v>
      </c>
      <c r="D31" s="15">
        <f>515+145</f>
        <v>660</v>
      </c>
      <c r="E31" s="12"/>
      <c r="F31" s="12"/>
      <c r="G31" s="12"/>
      <c r="H31" s="12"/>
      <c r="I31" s="12"/>
      <c r="J31" s="12"/>
    </row>
    <row r="32" spans="1:10" ht="15.75" customHeight="1">
      <c r="A32" s="10"/>
      <c r="B32" s="10"/>
      <c r="C32" s="8">
        <v>4300</v>
      </c>
      <c r="D32" s="12"/>
      <c r="E32" s="12">
        <f>F32</f>
        <v>660</v>
      </c>
      <c r="F32" s="12">
        <f>515+145</f>
        <v>660</v>
      </c>
      <c r="G32" s="12"/>
      <c r="H32" s="12"/>
      <c r="I32" s="12"/>
      <c r="J32" s="12"/>
    </row>
    <row r="33" spans="1:10" ht="18" customHeight="1">
      <c r="A33" s="4" t="s">
        <v>20</v>
      </c>
      <c r="B33" s="4"/>
      <c r="C33" s="5"/>
      <c r="D33" s="6">
        <f>D34+D48+D60+D63+D66</f>
        <v>3687067</v>
      </c>
      <c r="E33" s="6">
        <f>E34+E48+E60+E63+E66</f>
        <v>3687067</v>
      </c>
      <c r="F33" s="6">
        <f>F34+F48+F60+F63+F66</f>
        <v>3687067</v>
      </c>
      <c r="G33" s="6">
        <f>G48+G34+G60</f>
        <v>245164</v>
      </c>
      <c r="H33" s="6">
        <f>H48+H34+H60</f>
        <v>59906</v>
      </c>
      <c r="I33" s="6">
        <f>I48+I34+I60</f>
        <v>3213000</v>
      </c>
      <c r="J33" s="6">
        <f>J48+J34+J60</f>
        <v>0</v>
      </c>
    </row>
    <row r="34" spans="1:10" ht="18" customHeight="1">
      <c r="A34" s="16"/>
      <c r="B34" s="16" t="s">
        <v>21</v>
      </c>
      <c r="C34" s="17"/>
      <c r="D34" s="18">
        <f>D35</f>
        <v>330500</v>
      </c>
      <c r="E34" s="18">
        <f>E35+E36+E37+E38+E40+E41+E42+E43+E44+E45+E39+E46+E47</f>
        <v>330500</v>
      </c>
      <c r="F34" s="18">
        <f>F35+F36+F37+F38+F40+F41+F42+F43+F44+F45+F39+F46+F47</f>
        <v>330500</v>
      </c>
      <c r="G34" s="18">
        <f>G35+G36+G37+G38+G40+G41+G42+G43+G44+G45</f>
        <v>175000</v>
      </c>
      <c r="H34" s="18">
        <f>H35+H36+H37+H38+H40+H41+H42+H43+H44+H45</f>
        <v>46525</v>
      </c>
      <c r="I34" s="18">
        <f>I35+I36+I37+I38+I40+I41+I42+I43+I44+I45</f>
        <v>0</v>
      </c>
      <c r="J34" s="18"/>
    </row>
    <row r="35" spans="1:10" ht="18" customHeight="1">
      <c r="A35" s="16"/>
      <c r="B35" s="16"/>
      <c r="C35" s="17">
        <v>2010</v>
      </c>
      <c r="D35" s="19">
        <f>363314-32814</f>
        <v>330500</v>
      </c>
      <c r="E35" s="18"/>
      <c r="F35" s="20"/>
      <c r="G35" s="20"/>
      <c r="H35" s="20"/>
      <c r="I35" s="20"/>
      <c r="J35" s="18"/>
    </row>
    <row r="36" spans="1:10" ht="18" customHeight="1">
      <c r="A36" s="16"/>
      <c r="B36" s="16"/>
      <c r="C36" s="17">
        <v>4010</v>
      </c>
      <c r="D36" s="18"/>
      <c r="E36" s="20">
        <f aca="true" t="shared" si="1" ref="E36:E47">J36+F36</f>
        <v>175000</v>
      </c>
      <c r="F36" s="20">
        <f>G36</f>
        <v>175000</v>
      </c>
      <c r="G36" s="20">
        <f>200000-25000</f>
        <v>175000</v>
      </c>
      <c r="H36" s="20"/>
      <c r="I36" s="20"/>
      <c r="J36" s="18"/>
    </row>
    <row r="37" spans="1:10" ht="18" customHeight="1">
      <c r="A37" s="16"/>
      <c r="B37" s="16"/>
      <c r="C37" s="17">
        <v>4110</v>
      </c>
      <c r="D37" s="18"/>
      <c r="E37" s="20">
        <f t="shared" si="1"/>
        <v>40400</v>
      </c>
      <c r="F37" s="20">
        <f>H37</f>
        <v>40400</v>
      </c>
      <c r="G37" s="20"/>
      <c r="H37" s="20">
        <f>45400-5000</f>
        <v>40400</v>
      </c>
      <c r="I37" s="20"/>
      <c r="J37" s="18"/>
    </row>
    <row r="38" spans="1:10" ht="18" customHeight="1">
      <c r="A38" s="16"/>
      <c r="B38" s="16"/>
      <c r="C38" s="17">
        <v>4120</v>
      </c>
      <c r="D38" s="18"/>
      <c r="E38" s="20">
        <f t="shared" si="1"/>
        <v>6125</v>
      </c>
      <c r="F38" s="20">
        <f>H38</f>
        <v>6125</v>
      </c>
      <c r="G38" s="20"/>
      <c r="H38" s="20">
        <v>6125</v>
      </c>
      <c r="I38" s="20"/>
      <c r="J38" s="18"/>
    </row>
    <row r="39" spans="1:10" ht="18" customHeight="1">
      <c r="A39" s="16"/>
      <c r="B39" s="16"/>
      <c r="C39" s="17">
        <v>4170</v>
      </c>
      <c r="D39" s="18"/>
      <c r="E39" s="20">
        <f t="shared" si="1"/>
        <v>19200</v>
      </c>
      <c r="F39" s="20">
        <f>G39</f>
        <v>19200</v>
      </c>
      <c r="G39" s="20">
        <v>19200</v>
      </c>
      <c r="H39" s="20"/>
      <c r="I39" s="20"/>
      <c r="J39" s="18"/>
    </row>
    <row r="40" spans="1:10" ht="18" customHeight="1">
      <c r="A40" s="16"/>
      <c r="B40" s="16"/>
      <c r="C40" s="17">
        <v>4210</v>
      </c>
      <c r="D40" s="18"/>
      <c r="E40" s="20">
        <f t="shared" si="1"/>
        <v>17000</v>
      </c>
      <c r="F40" s="20">
        <v>17000</v>
      </c>
      <c r="G40" s="20"/>
      <c r="H40" s="20"/>
      <c r="I40" s="20"/>
      <c r="J40" s="18"/>
    </row>
    <row r="41" spans="1:10" ht="18" customHeight="1">
      <c r="A41" s="16"/>
      <c r="B41" s="16"/>
      <c r="C41" s="17">
        <v>4220</v>
      </c>
      <c r="D41" s="18"/>
      <c r="E41" s="20">
        <f t="shared" si="1"/>
        <v>5000</v>
      </c>
      <c r="F41" s="20">
        <v>5000</v>
      </c>
      <c r="G41" s="20"/>
      <c r="H41" s="20"/>
      <c r="I41" s="20"/>
      <c r="J41" s="18"/>
    </row>
    <row r="42" spans="1:10" ht="18" customHeight="1">
      <c r="A42" s="16"/>
      <c r="B42" s="16"/>
      <c r="C42" s="17">
        <v>4260</v>
      </c>
      <c r="D42" s="18"/>
      <c r="E42" s="20">
        <f t="shared" si="1"/>
        <v>25421</v>
      </c>
      <c r="F42" s="20">
        <v>25421</v>
      </c>
      <c r="G42" s="20"/>
      <c r="H42" s="20"/>
      <c r="I42" s="20"/>
      <c r="J42" s="18"/>
    </row>
    <row r="43" spans="1:10" ht="18" customHeight="1">
      <c r="A43" s="16"/>
      <c r="B43" s="16"/>
      <c r="C43" s="17">
        <v>4300</v>
      </c>
      <c r="D43" s="18"/>
      <c r="E43" s="32">
        <f t="shared" si="1"/>
        <v>33554</v>
      </c>
      <c r="F43" s="32">
        <f>36368-2814</f>
        <v>33554</v>
      </c>
      <c r="G43" s="20"/>
      <c r="H43" s="20"/>
      <c r="I43" s="20"/>
      <c r="J43" s="18"/>
    </row>
    <row r="44" spans="1:10" ht="18" customHeight="1">
      <c r="A44" s="16"/>
      <c r="B44" s="16"/>
      <c r="C44" s="17">
        <v>4370</v>
      </c>
      <c r="D44" s="18"/>
      <c r="E44" s="20">
        <f t="shared" si="1"/>
        <v>1600</v>
      </c>
      <c r="F44" s="20">
        <v>1600</v>
      </c>
      <c r="G44" s="20"/>
      <c r="H44" s="20"/>
      <c r="I44" s="20"/>
      <c r="J44" s="18"/>
    </row>
    <row r="45" spans="1:10" ht="18" customHeight="1">
      <c r="A45" s="16"/>
      <c r="B45" s="16"/>
      <c r="C45" s="17">
        <v>4410</v>
      </c>
      <c r="D45" s="18"/>
      <c r="E45" s="20">
        <f t="shared" si="1"/>
        <v>800</v>
      </c>
      <c r="F45" s="20">
        <v>800</v>
      </c>
      <c r="G45" s="20"/>
      <c r="H45" s="20"/>
      <c r="I45" s="20"/>
      <c r="J45" s="18"/>
    </row>
    <row r="46" spans="1:10" ht="18" customHeight="1">
      <c r="A46" s="16"/>
      <c r="B46" s="16"/>
      <c r="C46" s="17">
        <v>4440</v>
      </c>
      <c r="D46" s="18"/>
      <c r="E46" s="20">
        <f t="shared" si="1"/>
        <v>4400</v>
      </c>
      <c r="F46" s="20">
        <v>4400</v>
      </c>
      <c r="G46" s="20"/>
      <c r="H46" s="20"/>
      <c r="I46" s="20"/>
      <c r="J46" s="18"/>
    </row>
    <row r="47" spans="1:10" ht="18" customHeight="1">
      <c r="A47" s="16"/>
      <c r="B47" s="16"/>
      <c r="C47" s="17">
        <v>4700</v>
      </c>
      <c r="D47" s="18"/>
      <c r="E47" s="20">
        <f t="shared" si="1"/>
        <v>2000</v>
      </c>
      <c r="F47" s="20">
        <v>2000</v>
      </c>
      <c r="G47" s="20"/>
      <c r="H47" s="20"/>
      <c r="I47" s="20"/>
      <c r="J47" s="18"/>
    </row>
    <row r="48" spans="1:10" ht="18" customHeight="1">
      <c r="A48" s="7"/>
      <c r="B48" s="7" t="s">
        <v>22</v>
      </c>
      <c r="C48" s="8"/>
      <c r="D48" s="18">
        <f>D49</f>
        <v>3299394</v>
      </c>
      <c r="E48" s="18">
        <f>E50+E51+E52+E53+E54+E55+E56+E57+E58+E59</f>
        <v>3299394</v>
      </c>
      <c r="F48" s="18">
        <f>F50+F51+F52+F53+F54+F55+F56+F57+F58+F59</f>
        <v>3299394</v>
      </c>
      <c r="G48" s="18">
        <f>G49+G50+G51+G52+G53+G54+G55+G56+G57+G58+G59</f>
        <v>70164</v>
      </c>
      <c r="H48" s="18">
        <f>H49+H50+H51+H52+H53+H54+H55+H56+H57+H58+H59</f>
        <v>13381</v>
      </c>
      <c r="I48" s="18">
        <f>I49+I50+I51+I52+I53+I54+I55+I56+I57+I58+I59</f>
        <v>3200249</v>
      </c>
      <c r="J48" s="18"/>
    </row>
    <row r="49" spans="1:10" ht="18.75" customHeight="1">
      <c r="A49" s="10"/>
      <c r="B49" s="10"/>
      <c r="C49" s="8">
        <v>2010</v>
      </c>
      <c r="D49" s="19">
        <f>3373523-63802-300-10027</f>
        <v>3299394</v>
      </c>
      <c r="E49" s="11"/>
      <c r="F49" s="11"/>
      <c r="G49" s="11"/>
      <c r="H49" s="11"/>
      <c r="I49" s="11"/>
      <c r="J49" s="11"/>
    </row>
    <row r="50" spans="1:10" ht="18" customHeight="1">
      <c r="A50" s="10"/>
      <c r="B50" s="10"/>
      <c r="C50" s="8">
        <v>3110</v>
      </c>
      <c r="D50" s="11"/>
      <c r="E50" s="11">
        <f aca="true" t="shared" si="2" ref="E50:E59">F50+J50</f>
        <v>3200249</v>
      </c>
      <c r="F50" s="11">
        <f>I50+H50+G50</f>
        <v>3200249</v>
      </c>
      <c r="G50" s="11"/>
      <c r="H50" s="11"/>
      <c r="I50" s="11">
        <f>(3234855+39523)-63802-300-10027</f>
        <v>3200249</v>
      </c>
      <c r="J50" s="11"/>
    </row>
    <row r="51" spans="1:10" ht="18" customHeight="1">
      <c r="A51" s="10"/>
      <c r="B51" s="10"/>
      <c r="C51" s="8">
        <v>4010</v>
      </c>
      <c r="D51" s="11"/>
      <c r="E51" s="11">
        <f t="shared" si="2"/>
        <v>62842</v>
      </c>
      <c r="F51" s="11">
        <f>I51+H51+G51</f>
        <v>62842</v>
      </c>
      <c r="G51" s="11">
        <v>62842</v>
      </c>
      <c r="H51" s="11"/>
      <c r="I51" s="11"/>
      <c r="J51" s="11"/>
    </row>
    <row r="52" spans="1:10" ht="18" customHeight="1">
      <c r="A52" s="10"/>
      <c r="B52" s="10"/>
      <c r="C52" s="8">
        <v>4040</v>
      </c>
      <c r="D52" s="11"/>
      <c r="E52" s="11">
        <f t="shared" si="2"/>
        <v>7322</v>
      </c>
      <c r="F52" s="11">
        <f>G52</f>
        <v>7322</v>
      </c>
      <c r="G52" s="11">
        <v>7322</v>
      </c>
      <c r="H52" s="11"/>
      <c r="I52" s="11"/>
      <c r="J52" s="11"/>
    </row>
    <row r="53" spans="1:10" ht="18" customHeight="1">
      <c r="A53" s="10"/>
      <c r="B53" s="10"/>
      <c r="C53" s="8">
        <v>4110</v>
      </c>
      <c r="D53" s="11"/>
      <c r="E53" s="11">
        <f t="shared" si="2"/>
        <v>11636</v>
      </c>
      <c r="F53" s="11">
        <f>H53</f>
        <v>11636</v>
      </c>
      <c r="G53" s="11"/>
      <c r="H53" s="11">
        <v>11636</v>
      </c>
      <c r="I53" s="11"/>
      <c r="J53" s="11"/>
    </row>
    <row r="54" spans="1:10" ht="18" customHeight="1">
      <c r="A54" s="10"/>
      <c r="B54" s="10"/>
      <c r="C54" s="8">
        <v>4120</v>
      </c>
      <c r="D54" s="11"/>
      <c r="E54" s="11">
        <f t="shared" si="2"/>
        <v>1745</v>
      </c>
      <c r="F54" s="11">
        <f>H54</f>
        <v>1745</v>
      </c>
      <c r="G54" s="11"/>
      <c r="H54" s="11">
        <v>1745</v>
      </c>
      <c r="I54" s="11"/>
      <c r="J54" s="11"/>
    </row>
    <row r="55" spans="1:10" ht="18" customHeight="1">
      <c r="A55" s="10"/>
      <c r="B55" s="10"/>
      <c r="C55" s="8">
        <v>4210</v>
      </c>
      <c r="D55" s="11"/>
      <c r="E55" s="11">
        <f t="shared" si="2"/>
        <v>6000</v>
      </c>
      <c r="F55" s="11">
        <v>6000</v>
      </c>
      <c r="G55" s="11"/>
      <c r="H55" s="11"/>
      <c r="I55" s="11"/>
      <c r="J55" s="11"/>
    </row>
    <row r="56" spans="1:10" ht="18" customHeight="1">
      <c r="A56" s="10"/>
      <c r="B56" s="10"/>
      <c r="C56" s="8">
        <v>4300</v>
      </c>
      <c r="D56" s="11"/>
      <c r="E56" s="11">
        <f t="shared" si="2"/>
        <v>6500</v>
      </c>
      <c r="F56" s="11">
        <v>6500</v>
      </c>
      <c r="G56" s="11"/>
      <c r="H56" s="11"/>
      <c r="I56" s="11"/>
      <c r="J56" s="11"/>
    </row>
    <row r="57" spans="1:10" ht="18" customHeight="1">
      <c r="A57" s="10"/>
      <c r="B57" s="10"/>
      <c r="C57" s="8">
        <v>4410</v>
      </c>
      <c r="D57" s="11"/>
      <c r="E57" s="11">
        <f t="shared" si="2"/>
        <v>200</v>
      </c>
      <c r="F57" s="11">
        <v>200</v>
      </c>
      <c r="G57" s="11"/>
      <c r="H57" s="11"/>
      <c r="I57" s="11"/>
      <c r="J57" s="11"/>
    </row>
    <row r="58" spans="1:10" ht="18" customHeight="1">
      <c r="A58" s="10"/>
      <c r="B58" s="10"/>
      <c r="C58" s="8">
        <v>4440</v>
      </c>
      <c r="D58" s="11"/>
      <c r="E58" s="11">
        <f t="shared" si="2"/>
        <v>2500</v>
      </c>
      <c r="F58" s="11">
        <v>2500</v>
      </c>
      <c r="G58" s="11"/>
      <c r="H58" s="11"/>
      <c r="I58" s="11"/>
      <c r="J58" s="11"/>
    </row>
    <row r="59" spans="1:10" ht="18" customHeight="1">
      <c r="A59" s="10"/>
      <c r="B59" s="10"/>
      <c r="C59" s="8">
        <v>4700</v>
      </c>
      <c r="D59" s="11"/>
      <c r="E59" s="11">
        <f t="shared" si="2"/>
        <v>400</v>
      </c>
      <c r="F59" s="11">
        <v>400</v>
      </c>
      <c r="G59" s="11"/>
      <c r="H59" s="11"/>
      <c r="I59" s="11"/>
      <c r="J59" s="11"/>
    </row>
    <row r="60" spans="1:10" ht="16.5" customHeight="1">
      <c r="A60" s="10"/>
      <c r="B60" s="7" t="s">
        <v>23</v>
      </c>
      <c r="C60" s="8"/>
      <c r="D60" s="18">
        <f>D61</f>
        <v>12751</v>
      </c>
      <c r="E60" s="18">
        <f>E62</f>
        <v>12751</v>
      </c>
      <c r="F60" s="18">
        <f>F61+F62</f>
        <v>12751</v>
      </c>
      <c r="G60" s="18"/>
      <c r="H60" s="18"/>
      <c r="I60" s="18">
        <f>I61+I62</f>
        <v>12751</v>
      </c>
      <c r="J60" s="18"/>
    </row>
    <row r="61" spans="1:10" ht="18" customHeight="1">
      <c r="A61" s="10"/>
      <c r="B61" s="10"/>
      <c r="C61" s="8">
        <v>2010</v>
      </c>
      <c r="D61" s="19">
        <f>11700+1051</f>
        <v>12751</v>
      </c>
      <c r="E61" s="11"/>
      <c r="F61" s="11"/>
      <c r="G61" s="11"/>
      <c r="H61" s="11"/>
      <c r="I61" s="11"/>
      <c r="J61" s="11"/>
    </row>
    <row r="62" spans="1:10" ht="16.5" customHeight="1">
      <c r="A62" s="10"/>
      <c r="B62" s="10"/>
      <c r="C62" s="8">
        <v>4130</v>
      </c>
      <c r="D62" s="11"/>
      <c r="E62" s="11">
        <f>J62+F62</f>
        <v>12751</v>
      </c>
      <c r="F62" s="11">
        <f>I62</f>
        <v>12751</v>
      </c>
      <c r="G62" s="11"/>
      <c r="H62" s="11"/>
      <c r="I62" s="11">
        <f>11664+36+1051</f>
        <v>12751</v>
      </c>
      <c r="J62" s="11"/>
    </row>
    <row r="63" spans="1:10" ht="18" customHeight="1" hidden="1">
      <c r="A63" s="10"/>
      <c r="B63" s="7" t="s">
        <v>24</v>
      </c>
      <c r="C63" s="8"/>
      <c r="D63" s="18">
        <f>D64</f>
        <v>0</v>
      </c>
      <c r="E63" s="18">
        <f>E65</f>
        <v>0</v>
      </c>
      <c r="F63" s="18">
        <f>F65</f>
        <v>0</v>
      </c>
      <c r="G63" s="11"/>
      <c r="H63" s="11"/>
      <c r="I63" s="11"/>
      <c r="J63" s="11"/>
    </row>
    <row r="64" spans="1:10" ht="18" customHeight="1" hidden="1">
      <c r="A64" s="10"/>
      <c r="B64" s="10"/>
      <c r="C64" s="8">
        <v>2010</v>
      </c>
      <c r="D64" s="11"/>
      <c r="E64" s="11"/>
      <c r="F64" s="11"/>
      <c r="G64" s="11"/>
      <c r="H64" s="11"/>
      <c r="I64" s="11"/>
      <c r="J64" s="11"/>
    </row>
    <row r="65" spans="1:10" ht="18" customHeight="1" hidden="1">
      <c r="A65" s="10"/>
      <c r="B65" s="10"/>
      <c r="C65" s="8">
        <v>3110</v>
      </c>
      <c r="D65" s="11"/>
      <c r="E65" s="11">
        <f>F65</f>
        <v>0</v>
      </c>
      <c r="F65" s="11"/>
      <c r="G65" s="11"/>
      <c r="H65" s="11"/>
      <c r="I65" s="11"/>
      <c r="J65" s="11"/>
    </row>
    <row r="66" spans="1:10" ht="18" customHeight="1">
      <c r="A66" s="10"/>
      <c r="B66" s="7" t="s">
        <v>25</v>
      </c>
      <c r="C66" s="8"/>
      <c r="D66" s="18">
        <f>D67</f>
        <v>44422</v>
      </c>
      <c r="E66" s="18">
        <f>E67+E68+E69</f>
        <v>44422</v>
      </c>
      <c r="F66" s="18">
        <f>F67+F68+F69</f>
        <v>44422</v>
      </c>
      <c r="G66" s="18"/>
      <c r="H66" s="18"/>
      <c r="I66" s="18">
        <f>I67+I68+I69</f>
        <v>0</v>
      </c>
      <c r="J66" s="18"/>
    </row>
    <row r="67" spans="1:10" ht="15.75" customHeight="1">
      <c r="A67" s="10"/>
      <c r="B67" s="10"/>
      <c r="C67" s="8">
        <v>2010</v>
      </c>
      <c r="D67" s="11">
        <f>300+44122</f>
        <v>44422</v>
      </c>
      <c r="E67" s="11"/>
      <c r="F67" s="11"/>
      <c r="G67" s="11"/>
      <c r="H67" s="11"/>
      <c r="I67" s="11"/>
      <c r="J67" s="11"/>
    </row>
    <row r="68" spans="1:10" ht="16.5" customHeight="1">
      <c r="A68" s="10"/>
      <c r="B68" s="10"/>
      <c r="C68" s="8">
        <v>3110</v>
      </c>
      <c r="D68" s="11"/>
      <c r="E68" s="11">
        <f>F68+J68</f>
        <v>44422</v>
      </c>
      <c r="F68" s="11">
        <f>300+44122</f>
        <v>44422</v>
      </c>
      <c r="G68" s="11"/>
      <c r="H68" s="11"/>
      <c r="I68" s="11"/>
      <c r="J68" s="12"/>
    </row>
    <row r="69" spans="1:10" ht="17.25" customHeight="1" hidden="1">
      <c r="A69" s="10"/>
      <c r="B69" s="10"/>
      <c r="C69" s="8">
        <v>4210</v>
      </c>
      <c r="D69" s="11"/>
      <c r="E69" s="11">
        <f>F69+J69</f>
        <v>0</v>
      </c>
      <c r="F69" s="11">
        <f>I69</f>
        <v>0</v>
      </c>
      <c r="G69" s="11"/>
      <c r="H69" s="11"/>
      <c r="I69" s="11"/>
      <c r="J69" s="12"/>
    </row>
    <row r="70" spans="1:10" ht="18.75" customHeight="1">
      <c r="A70" s="21"/>
      <c r="B70" s="22"/>
      <c r="C70" s="23"/>
      <c r="D70" s="24">
        <f>D9+D18+D25+D29+D33</f>
        <v>3993983.06</v>
      </c>
      <c r="E70" s="24">
        <f aca="true" t="shared" si="3" ref="E70:J70">E9+E18+E25+E29+E33</f>
        <v>3993982.75</v>
      </c>
      <c r="F70" s="24">
        <f t="shared" si="3"/>
        <v>3993982.75</v>
      </c>
      <c r="G70" s="24">
        <f t="shared" si="3"/>
        <v>272024</v>
      </c>
      <c r="H70" s="24">
        <f t="shared" si="3"/>
        <v>65236.75</v>
      </c>
      <c r="I70" s="24">
        <f t="shared" si="3"/>
        <v>3213000</v>
      </c>
      <c r="J70" s="24">
        <f t="shared" si="3"/>
        <v>0</v>
      </c>
    </row>
    <row r="71" spans="1:3" ht="12.75">
      <c r="A71" s="25"/>
      <c r="B71" s="25" t="s">
        <v>26</v>
      </c>
      <c r="C71" s="26"/>
    </row>
    <row r="72" spans="1:5" ht="12.75" customHeight="1">
      <c r="A72" s="35" t="s">
        <v>27</v>
      </c>
      <c r="B72" s="35"/>
      <c r="C72" s="35"/>
      <c r="D72" s="35"/>
      <c r="E72" s="35"/>
    </row>
    <row r="73" spans="1:5" ht="12.75">
      <c r="A73" s="36" t="s">
        <v>28</v>
      </c>
      <c r="B73" s="36"/>
      <c r="C73" s="36"/>
      <c r="D73" s="36"/>
      <c r="E73" s="27">
        <v>29983</v>
      </c>
    </row>
    <row r="74" spans="1:5" ht="12.75">
      <c r="A74" s="36" t="s">
        <v>29</v>
      </c>
      <c r="B74" s="36"/>
      <c r="C74" s="36"/>
      <c r="D74" s="36"/>
      <c r="E74" s="27">
        <v>250</v>
      </c>
    </row>
    <row r="75" spans="1:5" ht="12.75">
      <c r="A75" s="37"/>
      <c r="B75" s="37"/>
      <c r="C75" s="37"/>
      <c r="D75" s="37"/>
      <c r="E75" s="29"/>
    </row>
    <row r="76" spans="1:3" ht="12.75">
      <c r="A76" s="30"/>
      <c r="B76" s="28"/>
      <c r="C76" s="31"/>
    </row>
    <row r="77" spans="1:3" ht="12.75">
      <c r="A77" s="28"/>
      <c r="B77" s="28"/>
      <c r="C77" s="31"/>
    </row>
    <row r="78" spans="1:3" ht="12.75">
      <c r="A78" s="28"/>
      <c r="B78" s="28"/>
      <c r="C78" s="31"/>
    </row>
    <row r="79" spans="1:3" ht="12.75">
      <c r="A79" s="28"/>
      <c r="B79" s="28"/>
      <c r="C79" s="31"/>
    </row>
    <row r="80" spans="1:3" ht="12.75">
      <c r="A80" s="28"/>
      <c r="B80" s="28"/>
      <c r="C80" s="31"/>
    </row>
    <row r="81" spans="1:3" ht="12.75">
      <c r="A81" s="28"/>
      <c r="B81" s="28"/>
      <c r="C81" s="31"/>
    </row>
    <row r="82" spans="1:3" ht="12.75">
      <c r="A82" s="28"/>
      <c r="B82" s="28"/>
      <c r="C82" s="31"/>
    </row>
    <row r="83" spans="1:3" ht="12.75">
      <c r="A83" s="28"/>
      <c r="B83" s="28"/>
      <c r="C83" s="31"/>
    </row>
    <row r="84" spans="1:3" ht="12.75">
      <c r="A84" s="28"/>
      <c r="B84" s="28"/>
      <c r="C84" s="31"/>
    </row>
    <row r="85" spans="1:3" ht="12.75">
      <c r="A85" s="28"/>
      <c r="B85" s="28"/>
      <c r="C85" s="31"/>
    </row>
    <row r="86" spans="1:3" ht="12.75">
      <c r="A86" s="28"/>
      <c r="B86" s="28"/>
      <c r="C86" s="28"/>
    </row>
    <row r="87" spans="1:3" ht="12.75">
      <c r="A87" s="28"/>
      <c r="B87" s="28"/>
      <c r="C87" s="28"/>
    </row>
    <row r="88" spans="1:3" ht="12.75">
      <c r="A88" s="28"/>
      <c r="B88" s="28"/>
      <c r="C88" s="28"/>
    </row>
    <row r="89" spans="1:3" ht="12.75">
      <c r="A89" s="28"/>
      <c r="B89" s="28"/>
      <c r="C89" s="28"/>
    </row>
    <row r="90" spans="1:3" ht="12.75">
      <c r="A90" s="28"/>
      <c r="B90" s="28"/>
      <c r="C90" s="28"/>
    </row>
    <row r="91" spans="1:3" ht="12.75">
      <c r="A91" s="28"/>
      <c r="B91" s="28"/>
      <c r="C91" s="28"/>
    </row>
    <row r="92" spans="2:3" ht="12.75">
      <c r="B92" s="28"/>
      <c r="C92" s="28"/>
    </row>
    <row r="93" spans="1:3" ht="12.75">
      <c r="A93" s="28"/>
      <c r="B93" s="28"/>
      <c r="C93" s="28"/>
    </row>
    <row r="94" spans="1:3" ht="12.75">
      <c r="A94" s="28"/>
      <c r="B94" s="28"/>
      <c r="C94" s="28"/>
    </row>
    <row r="95" spans="1:3" ht="12.75">
      <c r="A95" s="28"/>
      <c r="B95" s="28"/>
      <c r="C95" s="28"/>
    </row>
    <row r="96" spans="1:3" ht="12.75">
      <c r="A96" s="28"/>
      <c r="B96" s="28"/>
      <c r="C96" s="28"/>
    </row>
  </sheetData>
  <sheetProtection selectLockedCells="1" selectUnlockedCells="1"/>
  <mergeCells count="15">
    <mergeCell ref="A75:D75"/>
    <mergeCell ref="I1:J1"/>
    <mergeCell ref="B2:I3"/>
    <mergeCell ref="A5:A7"/>
    <mergeCell ref="B5:B7"/>
    <mergeCell ref="C5:C7"/>
    <mergeCell ref="D5:D7"/>
    <mergeCell ref="E5:E7"/>
    <mergeCell ref="F5:J5"/>
    <mergeCell ref="F6:F7"/>
    <mergeCell ref="G6:I6"/>
    <mergeCell ref="J6:J7"/>
    <mergeCell ref="A72:E72"/>
    <mergeCell ref="A73:D73"/>
    <mergeCell ref="A74:D74"/>
  </mergeCells>
  <printOptions/>
  <pageMargins left="0.7083333333333334" right="0.7083333333333334" top="0.5902777777777778" bottom="0.39375" header="0.5118055555555555" footer="0.5118055555555555"/>
  <pageSetup firstPageNumber="1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GUS</cp:lastModifiedBy>
  <cp:lastPrinted>2013-06-24T06:40:54Z</cp:lastPrinted>
  <dcterms:modified xsi:type="dcterms:W3CDTF">2013-06-24T06:41:01Z</dcterms:modified>
  <cp:category/>
  <cp:version/>
  <cp:contentType/>
  <cp:contentStatus/>
</cp:coreProperties>
</file>