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04" activeTab="0"/>
  </bookViews>
  <sheets>
    <sheet name="wykaz przedsięwzięć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<sst xmlns="http://schemas.openxmlformats.org/spreadsheetml/2006/main" count="105" uniqueCount="47">
  <si>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</si>
  <si>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</si>
  <si>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</si>
  <si>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</si>
  <si>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</si>
  <si>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</si>
  <si>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</si>
  <si>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</si>
  <si>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</si>
  <si>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</si>
  <si>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</si>
  <si>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</si>
  <si>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</si>
  <si>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</si>
  <si>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</si>
  <si>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</si>
  <si>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UG Piecki</t>
  </si>
  <si>
    <t>…………….</t>
  </si>
  <si>
    <t>b) programy, projekty lub zadania związane z umowami partnerstwa publiczno-prywatnego; (razem)</t>
  </si>
  <si>
    <t>Program nr 1…/należy wpisać nazwę/……………………... ogółem</t>
  </si>
  <si>
    <t>Program nr 2…/należy wpisać nazwę/……………………... ogółem</t>
  </si>
  <si>
    <t>……………….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</si>
  <si>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</si>
  <si>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</si>
  <si>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</si>
  <si>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nr 1……./należy wpisać nazwę/tytuł……………………. ogółem</t>
  </si>
  <si>
    <t>Umowa nr 2….../należy wpisać nazwę/tytuł……………………. ogółem</t>
  </si>
  <si>
    <t>……………..</t>
  </si>
  <si>
    <t>Umowa nr n….../należy wpisać nazwę/tytuł……………………. ogółem</t>
  </si>
  <si>
    <t>3) gwarancje i poręczenia udzielane przez jednostki samorządu terytorialnego(razem)</t>
  </si>
  <si>
    <t>K.W.</t>
  </si>
  <si>
    <t>2015</t>
  </si>
  <si>
    <t>2017</t>
  </si>
  <si>
    <t xml:space="preserve">Program  nr 4 - Budowa kanalizacji i sieci wodociagowej ul. Polna w Pieckach- ogółem </t>
  </si>
  <si>
    <r>
      <t xml:space="preserve">Wykaz przedsięwzięć realizowanych przez   GMINĘ PIECKI  w latach 2017- 2018  - </t>
    </r>
    <r>
      <rPr>
        <b/>
        <i/>
        <sz val="18"/>
        <color indexed="10"/>
        <rFont val="Czcionka tekstu podstawowego"/>
        <family val="0"/>
      </rPr>
      <t>projekt</t>
    </r>
  </si>
  <si>
    <t>2020i dalej</t>
  </si>
  <si>
    <t>Program nr 3-  Przebudowa drogi zlokalizowanej na dz.nr 1170 Obręb Piecki oraz zagospodarowanie dz.o nr 207, 643/39,  643/40 wraz z ifrastr.techniczną</t>
  </si>
  <si>
    <t>Program nr 4 - Budowa wodociągu w m. Babięta</t>
  </si>
  <si>
    <t xml:space="preserve">Program nr 3   -  Opracowanie dokument. projekt. budowy budynku muzeum w Pieckach </t>
  </si>
  <si>
    <t>Program nr 5  - Rozbudowa o pomieszczenie świetlicy wraz z przebudową i nadbudową budynku remizy  straż. w Nawiadach</t>
  </si>
  <si>
    <t>Program nr  6 - Przebudowa i rozbudowa budynku "starego" przedszkola w Pieckach na potrzeby domu starców</t>
  </si>
  <si>
    <t>Program nr  7 - Przebudowa i rozbudowa budynku OSP w Starych Kiełbonkach</t>
  </si>
  <si>
    <t>Program nr  8 - Projekt budowy remizy OSP w Macharach</t>
  </si>
  <si>
    <t xml:space="preserve">Program nr 1  - Przebudowa ul. 22 Stycznia w Pieckach  </t>
  </si>
  <si>
    <t xml:space="preserve">Program nr 2  - Przebudowa drogi gminnej w m. Krutyń w kier. Gałkowa </t>
  </si>
  <si>
    <t>Program nr 1 - wykup nieruchomości na potrzeby muzeum w Pieckach</t>
  </si>
  <si>
    <t xml:space="preserve">Program nr 2 - Zakup urządzeń oświetlenia ulicznego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</si>
</sst>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b/>
      <sz val="18"/>
      <name val="Czcionka tekstu podstawowego"/>
      <family val="0"/>
    </font>
    <font>
      <sz val="10"/>
      <name val="Czcionka tekstu podstawowego"/>
      <family val="0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8"/>
      <color indexed="10"/>
      <name val="Czcionka tekstu podstawowego"/>
      <family val="0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9"/>
      <color indexed="60"/>
      <name val="Arial"/>
      <family val="2"/>
    </font>
    <font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i/>
      <sz val="8"/>
      <color theme="1"/>
      <name val="Czcionka tekstu podstawowego"/>
      <family val="0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0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wrapText="1"/>
    </xf>
    <xf numFmtId="0" fontId="63" fillId="0" borderId="0" xfId="0" applyFont="1" applyAlignment="1">
      <alignment wrapText="1"/>
    </xf>
    <xf numFmtId="0" fontId="64" fillId="0" borderId="17" xfId="0" applyFont="1" applyBorder="1" applyAlignment="1">
      <alignment/>
    </xf>
    <xf numFmtId="0" fontId="65" fillId="0" borderId="0" xfId="0" applyFont="1" applyAlignment="1">
      <alignment/>
    </xf>
    <xf numFmtId="0" fontId="66" fillId="0" borderId="17" xfId="0" applyFont="1" applyBorder="1" applyAlignment="1">
      <alignment/>
    </xf>
    <xf numFmtId="3" fontId="67" fillId="33" borderId="18" xfId="0" applyNumberFormat="1" applyFont="1" applyFill="1" applyBorder="1" applyAlignment="1">
      <alignment/>
    </xf>
    <xf numFmtId="0" fontId="55" fillId="0" borderId="0" xfId="0" applyFont="1" applyAlignment="1">
      <alignment/>
    </xf>
    <xf numFmtId="3" fontId="67" fillId="0" borderId="18" xfId="0" applyNumberFormat="1" applyFont="1" applyBorder="1" applyAlignment="1">
      <alignment/>
    </xf>
    <xf numFmtId="3" fontId="61" fillId="0" borderId="18" xfId="0" applyNumberFormat="1" applyFont="1" applyBorder="1" applyAlignment="1">
      <alignment/>
    </xf>
    <xf numFmtId="3" fontId="67" fillId="0" borderId="19" xfId="0" applyNumberFormat="1" applyFont="1" applyBorder="1" applyAlignment="1">
      <alignment/>
    </xf>
    <xf numFmtId="0" fontId="68" fillId="0" borderId="18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18" xfId="0" applyFont="1" applyBorder="1" applyAlignment="1">
      <alignment/>
    </xf>
    <xf numFmtId="0" fontId="70" fillId="0" borderId="18" xfId="0" applyFont="1" applyBorder="1" applyAlignment="1">
      <alignment horizontal="left"/>
    </xf>
    <xf numFmtId="0" fontId="69" fillId="0" borderId="12" xfId="0" applyFont="1" applyBorder="1" applyAlignment="1">
      <alignment/>
    </xf>
    <xf numFmtId="3" fontId="71" fillId="0" borderId="18" xfId="0" applyNumberFormat="1" applyFont="1" applyBorder="1" applyAlignment="1">
      <alignment/>
    </xf>
    <xf numFmtId="49" fontId="69" fillId="0" borderId="18" xfId="0" applyNumberFormat="1" applyFont="1" applyBorder="1" applyAlignment="1">
      <alignment horizontal="center"/>
    </xf>
    <xf numFmtId="49" fontId="69" fillId="0" borderId="18" xfId="0" applyNumberFormat="1" applyFont="1" applyBorder="1" applyAlignment="1">
      <alignment/>
    </xf>
    <xf numFmtId="0" fontId="69" fillId="0" borderId="18" xfId="0" applyFont="1" applyBorder="1" applyAlignment="1">
      <alignment horizontal="left"/>
    </xf>
    <xf numFmtId="0" fontId="69" fillId="0" borderId="21" xfId="0" applyFont="1" applyBorder="1" applyAlignment="1">
      <alignment/>
    </xf>
    <xf numFmtId="0" fontId="0" fillId="0" borderId="17" xfId="0" applyBorder="1" applyAlignment="1">
      <alignment/>
    </xf>
    <xf numFmtId="3" fontId="72" fillId="0" borderId="18" xfId="0" applyNumberFormat="1" applyFont="1" applyBorder="1" applyAlignment="1">
      <alignment/>
    </xf>
    <xf numFmtId="3" fontId="72" fillId="0" borderId="19" xfId="0" applyNumberFormat="1" applyFont="1" applyBorder="1" applyAlignment="1">
      <alignment/>
    </xf>
    <xf numFmtId="0" fontId="55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70" fillId="0" borderId="22" xfId="0" applyFont="1" applyBorder="1" applyAlignment="1">
      <alignment horizontal="center"/>
    </xf>
    <xf numFmtId="0" fontId="70" fillId="0" borderId="18" xfId="0" applyFont="1" applyBorder="1" applyAlignment="1">
      <alignment/>
    </xf>
    <xf numFmtId="0" fontId="70" fillId="0" borderId="11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3" fontId="73" fillId="33" borderId="18" xfId="0" applyNumberFormat="1" applyFont="1" applyFill="1" applyBorder="1" applyAlignment="1">
      <alignment horizontal="center"/>
    </xf>
    <xf numFmtId="3" fontId="74" fillId="33" borderId="18" xfId="0" applyNumberFormat="1" applyFont="1" applyFill="1" applyBorder="1" applyAlignment="1">
      <alignment horizontal="center"/>
    </xf>
    <xf numFmtId="3" fontId="73" fillId="33" borderId="19" xfId="0" applyNumberFormat="1" applyFont="1" applyFill="1" applyBorder="1" applyAlignment="1">
      <alignment horizontal="center"/>
    </xf>
    <xf numFmtId="3" fontId="73" fillId="0" borderId="18" xfId="0" applyNumberFormat="1" applyFont="1" applyBorder="1" applyAlignment="1">
      <alignment horizontal="center"/>
    </xf>
    <xf numFmtId="3" fontId="74" fillId="0" borderId="18" xfId="0" applyNumberFormat="1" applyFont="1" applyBorder="1" applyAlignment="1">
      <alignment horizontal="center"/>
    </xf>
    <xf numFmtId="3" fontId="73" fillId="0" borderId="19" xfId="0" applyNumberFormat="1" applyFont="1" applyBorder="1" applyAlignment="1">
      <alignment horizontal="center"/>
    </xf>
    <xf numFmtId="3" fontId="72" fillId="0" borderId="18" xfId="0" applyNumberFormat="1" applyFont="1" applyBorder="1" applyAlignment="1">
      <alignment horizontal="center"/>
    </xf>
    <xf numFmtId="3" fontId="60" fillId="0" borderId="18" xfId="0" applyNumberFormat="1" applyFont="1" applyBorder="1" applyAlignment="1">
      <alignment horizontal="center"/>
    </xf>
    <xf numFmtId="0" fontId="70" fillId="0" borderId="20" xfId="0" applyFont="1" applyBorder="1" applyAlignment="1">
      <alignment/>
    </xf>
    <xf numFmtId="0" fontId="70" fillId="0" borderId="12" xfId="0" applyFont="1" applyBorder="1" applyAlignment="1">
      <alignment/>
    </xf>
    <xf numFmtId="0" fontId="69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6" fillId="0" borderId="18" xfId="0" applyFont="1" applyBorder="1" applyAlignment="1">
      <alignment horizontal="left"/>
    </xf>
    <xf numFmtId="0" fontId="75" fillId="0" borderId="0" xfId="0" applyFont="1" applyAlignment="1">
      <alignment/>
    </xf>
    <xf numFmtId="0" fontId="68" fillId="0" borderId="18" xfId="0" applyFont="1" applyBorder="1" applyAlignment="1">
      <alignment wrapText="1"/>
    </xf>
    <xf numFmtId="0" fontId="55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3" fontId="72" fillId="0" borderId="0" xfId="0" applyNumberFormat="1" applyFont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0" fontId="76" fillId="0" borderId="23" xfId="0" applyFont="1" applyBorder="1" applyAlignment="1">
      <alignment horizontal="center"/>
    </xf>
    <xf numFmtId="0" fontId="76" fillId="0" borderId="18" xfId="0" applyFont="1" applyBorder="1" applyAlignment="1">
      <alignment/>
    </xf>
    <xf numFmtId="0" fontId="76" fillId="0" borderId="22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49" fontId="76" fillId="0" borderId="18" xfId="0" applyNumberFormat="1" applyFont="1" applyBorder="1" applyAlignment="1">
      <alignment horizontal="center"/>
    </xf>
    <xf numFmtId="0" fontId="76" fillId="0" borderId="18" xfId="0" applyNumberFormat="1" applyFont="1" applyBorder="1" applyAlignment="1">
      <alignment horizontal="center"/>
    </xf>
    <xf numFmtId="3" fontId="72" fillId="35" borderId="18" xfId="0" applyNumberFormat="1" applyFont="1" applyFill="1" applyBorder="1" applyAlignment="1">
      <alignment horizontal="center"/>
    </xf>
    <xf numFmtId="3" fontId="60" fillId="35" borderId="18" xfId="0" applyNumberFormat="1" applyFont="1" applyFill="1" applyBorder="1" applyAlignment="1">
      <alignment horizontal="center"/>
    </xf>
    <xf numFmtId="3" fontId="72" fillId="35" borderId="19" xfId="0" applyNumberFormat="1" applyFont="1" applyFill="1" applyBorder="1" applyAlignment="1">
      <alignment horizontal="center"/>
    </xf>
    <xf numFmtId="3" fontId="72" fillId="0" borderId="19" xfId="0" applyNumberFormat="1" applyFont="1" applyBorder="1" applyAlignment="1">
      <alignment horizontal="center"/>
    </xf>
    <xf numFmtId="0" fontId="70" fillId="0" borderId="18" xfId="0" applyFont="1" applyBorder="1" applyAlignment="1">
      <alignment horizontal="left"/>
    </xf>
    <xf numFmtId="2" fontId="61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67" fillId="33" borderId="18" xfId="0" applyNumberFormat="1" applyFont="1" applyFill="1" applyBorder="1" applyAlignment="1">
      <alignment/>
    </xf>
    <xf numFmtId="2" fontId="67" fillId="33" borderId="18" xfId="0" applyNumberFormat="1" applyFont="1" applyFill="1" applyBorder="1" applyAlignment="1">
      <alignment horizontal="center"/>
    </xf>
    <xf numFmtId="2" fontId="61" fillId="33" borderId="18" xfId="0" applyNumberFormat="1" applyFont="1" applyFill="1" applyBorder="1" applyAlignment="1">
      <alignment/>
    </xf>
    <xf numFmtId="2" fontId="67" fillId="0" borderId="18" xfId="0" applyNumberFormat="1" applyFont="1" applyBorder="1" applyAlignment="1">
      <alignment/>
    </xf>
    <xf numFmtId="2" fontId="71" fillId="0" borderId="18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8" xfId="0" applyNumberFormat="1" applyFont="1" applyBorder="1" applyAlignment="1">
      <alignment horizontal="center"/>
    </xf>
    <xf numFmtId="2" fontId="67" fillId="10" borderId="21" xfId="0" applyNumberFormat="1" applyFont="1" applyFill="1" applyBorder="1" applyAlignment="1">
      <alignment horizontal="center" wrapText="1"/>
    </xf>
    <xf numFmtId="2" fontId="71" fillId="0" borderId="18" xfId="0" applyNumberFormat="1" applyFont="1" applyBorder="1" applyAlignment="1">
      <alignment horizontal="center"/>
    </xf>
    <xf numFmtId="2" fontId="67" fillId="36" borderId="18" xfId="0" applyNumberFormat="1" applyFont="1" applyFill="1" applyBorder="1" applyAlignment="1">
      <alignment/>
    </xf>
    <xf numFmtId="2" fontId="67" fillId="36" borderId="18" xfId="0" applyNumberFormat="1" applyFont="1" applyFill="1" applyBorder="1" applyAlignment="1">
      <alignment horizontal="center"/>
    </xf>
    <xf numFmtId="2" fontId="61" fillId="36" borderId="18" xfId="0" applyNumberFormat="1" applyFont="1" applyFill="1" applyBorder="1" applyAlignment="1">
      <alignment/>
    </xf>
    <xf numFmtId="0" fontId="76" fillId="0" borderId="18" xfId="0" applyNumberFormat="1" applyFont="1" applyBorder="1" applyAlignment="1">
      <alignment/>
    </xf>
    <xf numFmtId="0" fontId="70" fillId="0" borderId="18" xfId="0" applyFont="1" applyBorder="1" applyAlignment="1">
      <alignment horizontal="left" wrapText="1"/>
    </xf>
    <xf numFmtId="2" fontId="72" fillId="0" borderId="18" xfId="0" applyNumberFormat="1" applyFont="1" applyBorder="1" applyAlignment="1">
      <alignment horizontal="center"/>
    </xf>
    <xf numFmtId="2" fontId="60" fillId="0" borderId="18" xfId="0" applyNumberFormat="1" applyFont="1" applyBorder="1" applyAlignment="1">
      <alignment horizontal="center"/>
    </xf>
    <xf numFmtId="2" fontId="73" fillId="33" borderId="18" xfId="0" applyNumberFormat="1" applyFont="1" applyFill="1" applyBorder="1" applyAlignment="1">
      <alignment horizontal="center"/>
    </xf>
    <xf numFmtId="0" fontId="60" fillId="0" borderId="18" xfId="0" applyNumberFormat="1" applyFont="1" applyBorder="1" applyAlignment="1">
      <alignment horizontal="center"/>
    </xf>
    <xf numFmtId="0" fontId="72" fillId="0" borderId="18" xfId="0" applyNumberFormat="1" applyFont="1" applyBorder="1" applyAlignment="1">
      <alignment horizontal="center"/>
    </xf>
    <xf numFmtId="0" fontId="72" fillId="0" borderId="19" xfId="0" applyNumberFormat="1" applyFont="1" applyBorder="1" applyAlignment="1">
      <alignment horizontal="center"/>
    </xf>
    <xf numFmtId="2" fontId="73" fillId="36" borderId="18" xfId="0" applyNumberFormat="1" applyFont="1" applyFill="1" applyBorder="1" applyAlignment="1">
      <alignment horizontal="center"/>
    </xf>
    <xf numFmtId="0" fontId="73" fillId="36" borderId="18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/>
    </xf>
    <xf numFmtId="0" fontId="70" fillId="0" borderId="18" xfId="0" applyFont="1" applyBorder="1" applyAlignment="1">
      <alignment horizontal="left"/>
    </xf>
    <xf numFmtId="0" fontId="70" fillId="0" borderId="22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left" wrapText="1"/>
    </xf>
    <xf numFmtId="0" fontId="69" fillId="0" borderId="25" xfId="0" applyFont="1" applyBorder="1" applyAlignment="1">
      <alignment horizontal="left" wrapText="1"/>
    </xf>
    <xf numFmtId="0" fontId="69" fillId="0" borderId="18" xfId="0" applyFont="1" applyBorder="1" applyAlignment="1">
      <alignment horizontal="left"/>
    </xf>
    <xf numFmtId="0" fontId="70" fillId="0" borderId="20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0" fontId="70" fillId="0" borderId="20" xfId="0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70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left"/>
    </xf>
    <xf numFmtId="0" fontId="66" fillId="0" borderId="24" xfId="0" applyFont="1" applyBorder="1" applyAlignment="1">
      <alignment horizontal="left" wrapText="1"/>
    </xf>
    <xf numFmtId="0" fontId="66" fillId="0" borderId="25" xfId="0" applyFont="1" applyBorder="1" applyAlignment="1">
      <alignment horizontal="left" wrapText="1"/>
    </xf>
    <xf numFmtId="0" fontId="62" fillId="0" borderId="23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77" fillId="0" borderId="18" xfId="0" applyFont="1" applyBorder="1" applyAlignment="1">
      <alignment horizontal="left"/>
    </xf>
    <xf numFmtId="0" fontId="64" fillId="0" borderId="18" xfId="0" applyFont="1" applyBorder="1" applyAlignment="1">
      <alignment horizontal="left"/>
    </xf>
    <xf numFmtId="0" fontId="78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1" fillId="0" borderId="27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8"/>
  <sheetViews>
    <sheetView tabSelected="1" zoomScale="124" zoomScaleNormal="124" zoomScalePageLayoutView="0" workbookViewId="0" topLeftCell="C1">
      <selection activeCell="I31" sqref="I31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63.8984375" style="0" customWidth="1"/>
    <col min="4" max="4" width="9.19921875" style="0" customWidth="1"/>
    <col min="5" max="5" width="8.59765625" style="0" customWidth="1"/>
    <col min="6" max="6" width="5.8984375" style="0" customWidth="1"/>
    <col min="7" max="7" width="10.5" style="0" customWidth="1"/>
    <col min="8" max="8" width="7.69921875" style="0" hidden="1" customWidth="1"/>
    <col min="9" max="9" width="11.3984375" style="0" customWidth="1"/>
    <col min="10" max="10" width="9.59765625" style="0" customWidth="1"/>
    <col min="11" max="11" width="7.69921875" style="0" customWidth="1"/>
    <col min="12" max="12" width="7.69921875" style="0" hidden="1" customWidth="1"/>
    <col min="13" max="13" width="9.59765625" style="0" customWidth="1"/>
  </cols>
  <sheetData>
    <row r="1" ht="15.75" customHeight="1"/>
    <row r="2" spans="3:13" s="1" customFormat="1" ht="23.25">
      <c r="C2" s="118" t="s">
        <v>34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="1" customFormat="1" ht="12.75" thickBot="1"/>
    <row r="4" spans="2:13" s="1" customFormat="1" ht="101.25" customHeight="1" thickBot="1" thickTop="1">
      <c r="B4" s="119" t="s">
        <v>0</v>
      </c>
      <c r="C4" s="119" t="s">
        <v>1</v>
      </c>
      <c r="D4" s="119" t="s">
        <v>2</v>
      </c>
      <c r="E4" s="121" t="s">
        <v>3</v>
      </c>
      <c r="F4" s="122"/>
      <c r="G4" s="119" t="s">
        <v>4</v>
      </c>
      <c r="H4" s="123" t="s">
        <v>5</v>
      </c>
      <c r="I4" s="123"/>
      <c r="J4" s="123"/>
      <c r="K4" s="123"/>
      <c r="L4" s="123"/>
      <c r="M4" s="119" t="s">
        <v>6</v>
      </c>
    </row>
    <row r="5" spans="2:13" s="1" customFormat="1" ht="25.5" thickBot="1" thickTop="1">
      <c r="B5" s="120"/>
      <c r="C5" s="120"/>
      <c r="D5" s="120"/>
      <c r="E5" s="2" t="s">
        <v>7</v>
      </c>
      <c r="F5" s="3" t="s">
        <v>8</v>
      </c>
      <c r="G5" s="120"/>
      <c r="H5" s="2">
        <v>2012</v>
      </c>
      <c r="I5" s="4">
        <v>2017</v>
      </c>
      <c r="J5" s="4">
        <v>2018</v>
      </c>
      <c r="K5" s="4">
        <v>2019</v>
      </c>
      <c r="L5" s="3" t="s">
        <v>35</v>
      </c>
      <c r="M5" s="120"/>
    </row>
    <row r="6" spans="2:13" s="1" customFormat="1" ht="13.5" thickBot="1" thickTop="1">
      <c r="B6" s="5">
        <v>1</v>
      </c>
      <c r="C6" s="6">
        <v>2</v>
      </c>
      <c r="D6" s="6">
        <v>3</v>
      </c>
      <c r="E6" s="6">
        <v>4</v>
      </c>
      <c r="F6" s="6">
        <v>5</v>
      </c>
      <c r="G6" s="6">
        <v>9</v>
      </c>
      <c r="H6" s="6">
        <v>11</v>
      </c>
      <c r="I6" s="6">
        <v>12</v>
      </c>
      <c r="J6" s="6">
        <v>13</v>
      </c>
      <c r="K6" s="6">
        <v>14</v>
      </c>
      <c r="L6" s="6"/>
      <c r="M6" s="7">
        <v>16</v>
      </c>
    </row>
    <row r="7" spans="2:13" s="9" customFormat="1" ht="18.75" thickTop="1">
      <c r="B7" s="8"/>
      <c r="C7" s="113" t="s">
        <v>9</v>
      </c>
      <c r="D7" s="114"/>
      <c r="E7" s="114"/>
      <c r="F7" s="114"/>
      <c r="G7" s="78">
        <f aca="true" t="shared" si="0" ref="G7:M7">G13+G29+G42</f>
        <v>6030260.74</v>
      </c>
      <c r="H7" s="78">
        <f t="shared" si="0"/>
        <v>0</v>
      </c>
      <c r="I7" s="78">
        <f t="shared" si="0"/>
        <v>4167938.26</v>
      </c>
      <c r="J7" s="78">
        <f t="shared" si="0"/>
        <v>1525000</v>
      </c>
      <c r="K7" s="78">
        <f t="shared" si="0"/>
        <v>0</v>
      </c>
      <c r="L7" s="78">
        <f t="shared" si="0"/>
        <v>0</v>
      </c>
      <c r="M7" s="78">
        <f t="shared" si="0"/>
        <v>5692938.26</v>
      </c>
    </row>
    <row r="8" spans="2:13" s="11" customFormat="1" ht="18">
      <c r="B8" s="10"/>
      <c r="C8" s="115" t="s">
        <v>10</v>
      </c>
      <c r="D8" s="115"/>
      <c r="E8" s="115"/>
      <c r="F8" s="115"/>
      <c r="G8" s="77">
        <f>G14+G43</f>
        <v>0</v>
      </c>
      <c r="H8" s="77">
        <f aca="true" t="shared" si="1" ref="H8:M8">H14+H43</f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</row>
    <row r="9" spans="2:13" s="11" customFormat="1" ht="18">
      <c r="B9" s="10"/>
      <c r="C9" s="115" t="s">
        <v>11</v>
      </c>
      <c r="D9" s="115"/>
      <c r="E9" s="115"/>
      <c r="F9" s="115"/>
      <c r="G9" s="77">
        <f>G13+G42</f>
        <v>6030260.74</v>
      </c>
      <c r="H9" s="77">
        <f aca="true" t="shared" si="2" ref="H9:M9">H13+H42</f>
        <v>0</v>
      </c>
      <c r="I9" s="77">
        <f t="shared" si="2"/>
        <v>4167938.26</v>
      </c>
      <c r="J9" s="77">
        <f t="shared" si="2"/>
        <v>1525000</v>
      </c>
      <c r="K9" s="77">
        <f t="shared" si="2"/>
        <v>0</v>
      </c>
      <c r="L9" s="77">
        <f t="shared" si="2"/>
        <v>0</v>
      </c>
      <c r="M9" s="77">
        <f t="shared" si="2"/>
        <v>5692938.26</v>
      </c>
    </row>
    <row r="10" spans="2:13" s="11" customFormat="1" ht="15.75">
      <c r="B10" s="10"/>
      <c r="C10" s="116" t="s">
        <v>12</v>
      </c>
      <c r="D10" s="116"/>
      <c r="E10" s="116"/>
      <c r="F10" s="116"/>
      <c r="G10" s="77"/>
      <c r="H10" s="79"/>
      <c r="I10" s="79"/>
      <c r="J10" s="79"/>
      <c r="K10" s="79"/>
      <c r="L10" s="79"/>
      <c r="M10" s="79"/>
    </row>
    <row r="11" spans="2:13" s="11" customFormat="1" ht="15.75">
      <c r="B11" s="10"/>
      <c r="C11" s="117" t="s">
        <v>10</v>
      </c>
      <c r="D11" s="117"/>
      <c r="E11" s="117"/>
      <c r="F11" s="117"/>
      <c r="G11" s="77"/>
      <c r="H11" s="79"/>
      <c r="I11" s="79"/>
      <c r="J11" s="79"/>
      <c r="K11" s="79"/>
      <c r="L11" s="79"/>
      <c r="M11" s="79"/>
    </row>
    <row r="12" spans="2:13" s="11" customFormat="1" ht="15.75">
      <c r="B12" s="10"/>
      <c r="C12" s="117" t="s">
        <v>11</v>
      </c>
      <c r="D12" s="117"/>
      <c r="E12" s="117"/>
      <c r="F12" s="117"/>
      <c r="G12" s="77"/>
      <c r="H12" s="79"/>
      <c r="I12" s="79"/>
      <c r="J12" s="79"/>
      <c r="K12" s="79"/>
      <c r="L12" s="79"/>
      <c r="M12" s="79"/>
    </row>
    <row r="13" spans="2:13" s="14" customFormat="1" ht="30.75" customHeight="1">
      <c r="B13" s="12"/>
      <c r="C13" s="111" t="s">
        <v>13</v>
      </c>
      <c r="D13" s="112"/>
      <c r="E13" s="112"/>
      <c r="F13" s="112"/>
      <c r="G13" s="80">
        <f aca="true" t="shared" si="3" ref="G13:M13">G16+G19+G23+G26</f>
        <v>3668749.98</v>
      </c>
      <c r="H13" s="81">
        <f t="shared" si="3"/>
        <v>0</v>
      </c>
      <c r="I13" s="80">
        <f t="shared" si="3"/>
        <v>3162938.26</v>
      </c>
      <c r="J13" s="80">
        <f t="shared" si="3"/>
        <v>400000</v>
      </c>
      <c r="K13" s="82">
        <f t="shared" si="3"/>
        <v>0</v>
      </c>
      <c r="L13" s="82">
        <f t="shared" si="3"/>
        <v>0</v>
      </c>
      <c r="M13" s="80">
        <f t="shared" si="3"/>
        <v>3562938.26</v>
      </c>
    </row>
    <row r="14" spans="2:13" s="14" customFormat="1" ht="15">
      <c r="B14" s="12"/>
      <c r="C14" s="94" t="s">
        <v>14</v>
      </c>
      <c r="D14" s="94"/>
      <c r="E14" s="94"/>
      <c r="F14" s="94"/>
      <c r="G14" s="74">
        <f>G20</f>
        <v>0</v>
      </c>
      <c r="H14" s="74">
        <f aca="true" t="shared" si="4" ref="H14:M14">H20</f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</row>
    <row r="15" spans="2:13" s="14" customFormat="1" ht="15">
      <c r="B15" s="12"/>
      <c r="C15" s="94" t="s">
        <v>15</v>
      </c>
      <c r="D15" s="94"/>
      <c r="E15" s="94"/>
      <c r="F15" s="94"/>
      <c r="G15" s="74">
        <f>G18+G21+G25+G28</f>
        <v>3668749.98</v>
      </c>
      <c r="H15" s="74">
        <f aca="true" t="shared" si="5" ref="H15:M15">H18+H21+H25+H28</f>
        <v>0</v>
      </c>
      <c r="I15" s="69">
        <f t="shared" si="5"/>
        <v>3162938.26</v>
      </c>
      <c r="J15" s="69">
        <f t="shared" si="5"/>
        <v>400000</v>
      </c>
      <c r="K15" s="69">
        <f t="shared" si="5"/>
        <v>0</v>
      </c>
      <c r="L15" s="74">
        <f t="shared" si="5"/>
        <v>0</v>
      </c>
      <c r="M15" s="74">
        <f t="shared" si="5"/>
        <v>3562938.26</v>
      </c>
    </row>
    <row r="16" spans="2:13" s="14" customFormat="1" ht="15">
      <c r="B16" s="12"/>
      <c r="C16" s="18" t="s">
        <v>43</v>
      </c>
      <c r="D16" s="19" t="s">
        <v>16</v>
      </c>
      <c r="E16" s="61"/>
      <c r="F16" s="61"/>
      <c r="G16" s="71">
        <f aca="true" t="shared" si="6" ref="G16:L16">SUM(G17:G18)</f>
        <v>473009.5</v>
      </c>
      <c r="H16" s="72">
        <f t="shared" si="6"/>
        <v>0</v>
      </c>
      <c r="I16" s="73">
        <f t="shared" si="6"/>
        <v>459924.76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>I16+J16+K16+L16</f>
        <v>459924.76</v>
      </c>
    </row>
    <row r="17" spans="2:13" s="14" customFormat="1" ht="15">
      <c r="B17" s="12"/>
      <c r="C17" s="21" t="s">
        <v>10</v>
      </c>
      <c r="D17" s="22"/>
      <c r="E17" s="61"/>
      <c r="F17" s="61"/>
      <c r="G17" s="74"/>
      <c r="H17" s="75"/>
      <c r="I17" s="69"/>
      <c r="J17" s="74"/>
      <c r="K17" s="74"/>
      <c r="L17" s="74"/>
      <c r="M17" s="76"/>
    </row>
    <row r="18" spans="2:13" s="14" customFormat="1" ht="15">
      <c r="B18" s="12"/>
      <c r="C18" s="21" t="s">
        <v>11</v>
      </c>
      <c r="D18" s="22"/>
      <c r="E18" s="62" t="s">
        <v>31</v>
      </c>
      <c r="F18" s="62" t="s">
        <v>32</v>
      </c>
      <c r="G18" s="69">
        <v>473009.5</v>
      </c>
      <c r="H18" s="77"/>
      <c r="I18" s="70">
        <v>459924.76</v>
      </c>
      <c r="J18" s="69">
        <v>0</v>
      </c>
      <c r="K18" s="69"/>
      <c r="L18" s="74"/>
      <c r="M18" s="76">
        <f>I18+J18+K18+L18</f>
        <v>459924.76</v>
      </c>
    </row>
    <row r="19" spans="2:13" s="14" customFormat="1" ht="15">
      <c r="B19" s="12"/>
      <c r="C19" s="51" t="s">
        <v>44</v>
      </c>
      <c r="D19" s="22" t="s">
        <v>16</v>
      </c>
      <c r="E19" s="62"/>
      <c r="F19" s="62"/>
      <c r="G19" s="71">
        <f aca="true" t="shared" si="7" ref="G19:L19">SUM(G20:G22)</f>
        <v>1331975.58</v>
      </c>
      <c r="H19" s="71">
        <f t="shared" si="7"/>
        <v>0</v>
      </c>
      <c r="I19" s="71">
        <f t="shared" si="7"/>
        <v>1303013.5</v>
      </c>
      <c r="J19" s="71">
        <f t="shared" si="7"/>
        <v>0</v>
      </c>
      <c r="K19" s="71">
        <f t="shared" si="7"/>
        <v>0</v>
      </c>
      <c r="L19" s="71">
        <f t="shared" si="7"/>
        <v>0</v>
      </c>
      <c r="M19" s="71">
        <f>I19+J19+K19+L19</f>
        <v>1303013.5</v>
      </c>
    </row>
    <row r="20" spans="2:13" s="14" customFormat="1" ht="15">
      <c r="B20" s="12"/>
      <c r="C20" s="21" t="s">
        <v>10</v>
      </c>
      <c r="D20" s="22"/>
      <c r="E20" s="62"/>
      <c r="F20" s="62"/>
      <c r="G20" s="74"/>
      <c r="H20" s="74"/>
      <c r="I20" s="69"/>
      <c r="J20" s="74"/>
      <c r="K20" s="74"/>
      <c r="L20" s="74"/>
      <c r="M20" s="76"/>
    </row>
    <row r="21" spans="2:13" ht="15">
      <c r="B21" s="12"/>
      <c r="C21" s="21" t="s">
        <v>11</v>
      </c>
      <c r="D21" s="22"/>
      <c r="E21" s="62" t="s">
        <v>31</v>
      </c>
      <c r="F21" s="62" t="s">
        <v>32</v>
      </c>
      <c r="G21" s="93">
        <v>1331975.58</v>
      </c>
      <c r="H21" s="75"/>
      <c r="I21" s="69">
        <v>1303013.5</v>
      </c>
      <c r="J21" s="74">
        <v>0</v>
      </c>
      <c r="K21" s="74"/>
      <c r="L21" s="74"/>
      <c r="M21" s="76">
        <f>I21+J21+K21+L21</f>
        <v>1303013.5</v>
      </c>
    </row>
    <row r="22" spans="2:13" ht="15">
      <c r="B22" s="12"/>
      <c r="C22" s="26" t="s">
        <v>17</v>
      </c>
      <c r="D22" s="22"/>
      <c r="E22" s="62"/>
      <c r="F22" s="62"/>
      <c r="G22" s="74"/>
      <c r="H22" s="75"/>
      <c r="I22" s="69"/>
      <c r="J22" s="74"/>
      <c r="K22" s="74"/>
      <c r="L22" s="74"/>
      <c r="M22" s="76"/>
    </row>
    <row r="23" spans="2:13" ht="27" customHeight="1">
      <c r="B23" s="12"/>
      <c r="C23" s="51" t="s">
        <v>36</v>
      </c>
      <c r="D23" s="22" t="s">
        <v>16</v>
      </c>
      <c r="E23" s="62"/>
      <c r="F23" s="62"/>
      <c r="G23" s="13">
        <f>SUM(G24:G25)</f>
        <v>822400</v>
      </c>
      <c r="H23" s="13">
        <f aca="true" t="shared" si="8" ref="H23:M23">SUM(H24:H25)</f>
        <v>0</v>
      </c>
      <c r="I23" s="13">
        <f t="shared" si="8"/>
        <v>800000</v>
      </c>
      <c r="J23" s="13">
        <f t="shared" si="8"/>
        <v>0</v>
      </c>
      <c r="K23" s="13">
        <f t="shared" si="8"/>
        <v>0</v>
      </c>
      <c r="L23" s="13">
        <f t="shared" si="8"/>
        <v>0</v>
      </c>
      <c r="M23" s="13">
        <f t="shared" si="8"/>
        <v>800000</v>
      </c>
    </row>
    <row r="24" spans="2:13" ht="15">
      <c r="B24" s="12"/>
      <c r="C24" s="21" t="s">
        <v>10</v>
      </c>
      <c r="D24" s="22"/>
      <c r="E24" s="62"/>
      <c r="F24" s="62"/>
      <c r="G24" s="15">
        <v>0</v>
      </c>
      <c r="H24" s="23">
        <v>0</v>
      </c>
      <c r="I24" s="16">
        <v>0</v>
      </c>
      <c r="J24" s="15">
        <v>0</v>
      </c>
      <c r="K24" s="15"/>
      <c r="L24" s="15"/>
      <c r="M24" s="17">
        <v>0</v>
      </c>
    </row>
    <row r="25" spans="2:13" ht="15">
      <c r="B25" s="12"/>
      <c r="C25" s="21" t="s">
        <v>11</v>
      </c>
      <c r="D25" s="22"/>
      <c r="E25" s="63">
        <v>2016</v>
      </c>
      <c r="F25" s="63">
        <v>2017</v>
      </c>
      <c r="G25" s="15">
        <v>822400</v>
      </c>
      <c r="H25" s="23"/>
      <c r="I25" s="16">
        <v>800000</v>
      </c>
      <c r="J25" s="15"/>
      <c r="K25" s="15"/>
      <c r="L25" s="15"/>
      <c r="M25" s="17">
        <f>I25+J25+K25+L25</f>
        <v>800000</v>
      </c>
    </row>
    <row r="26" spans="2:13" ht="15">
      <c r="B26" s="12"/>
      <c r="C26" s="18" t="s">
        <v>37</v>
      </c>
      <c r="D26" s="22" t="s">
        <v>16</v>
      </c>
      <c r="E26" s="24"/>
      <c r="F26" s="25"/>
      <c r="G26" s="13">
        <f>SUM(G27:G28)</f>
        <v>1041364.9</v>
      </c>
      <c r="H26" s="13">
        <f aca="true" t="shared" si="9" ref="H26:M26">SUM(H27:H28)</f>
        <v>0</v>
      </c>
      <c r="I26" s="13">
        <f t="shared" si="9"/>
        <v>600000</v>
      </c>
      <c r="J26" s="13">
        <f t="shared" si="9"/>
        <v>400000</v>
      </c>
      <c r="K26" s="13">
        <f t="shared" si="9"/>
        <v>0</v>
      </c>
      <c r="L26" s="13">
        <f t="shared" si="9"/>
        <v>0</v>
      </c>
      <c r="M26" s="13">
        <f t="shared" si="9"/>
        <v>1000000</v>
      </c>
    </row>
    <row r="27" spans="2:13" ht="15">
      <c r="B27" s="12"/>
      <c r="C27" s="21" t="s">
        <v>10</v>
      </c>
      <c r="D27" s="22"/>
      <c r="E27" s="24"/>
      <c r="F27" s="25"/>
      <c r="G27" s="15"/>
      <c r="H27" s="23"/>
      <c r="I27" s="16"/>
      <c r="J27" s="15"/>
      <c r="K27" s="15"/>
      <c r="L27" s="15"/>
      <c r="M27" s="17"/>
    </row>
    <row r="28" spans="2:13" ht="15">
      <c r="B28" s="12"/>
      <c r="C28" s="21" t="s">
        <v>11</v>
      </c>
      <c r="D28" s="27"/>
      <c r="E28" s="63">
        <v>2015</v>
      </c>
      <c r="F28" s="83">
        <v>2018</v>
      </c>
      <c r="G28" s="74">
        <v>1041364.9</v>
      </c>
      <c r="H28" s="23"/>
      <c r="I28" s="16">
        <v>600000</v>
      </c>
      <c r="J28" s="15">
        <v>400000</v>
      </c>
      <c r="K28" s="15"/>
      <c r="L28" s="15"/>
      <c r="M28" s="17">
        <f>I28+J28</f>
        <v>1000000</v>
      </c>
    </row>
    <row r="29" spans="2:13" ht="15">
      <c r="B29" s="28"/>
      <c r="C29" s="111" t="s">
        <v>18</v>
      </c>
      <c r="D29" s="112"/>
      <c r="E29" s="112"/>
      <c r="F29" s="112"/>
      <c r="G29" s="55">
        <v>0</v>
      </c>
      <c r="H29" s="55"/>
      <c r="I29" s="55">
        <v>0</v>
      </c>
      <c r="J29" s="55">
        <v>0</v>
      </c>
      <c r="K29" s="55">
        <v>0</v>
      </c>
      <c r="L29" s="55">
        <v>0</v>
      </c>
      <c r="M29" s="56">
        <v>0</v>
      </c>
    </row>
    <row r="30" spans="2:13" ht="14.25">
      <c r="B30" s="28"/>
      <c r="C30" s="94" t="s">
        <v>10</v>
      </c>
      <c r="D30" s="94"/>
      <c r="E30" s="94"/>
      <c r="F30" s="94"/>
      <c r="G30" s="29"/>
      <c r="H30" s="29"/>
      <c r="I30" s="29"/>
      <c r="J30" s="29"/>
      <c r="K30" s="29"/>
      <c r="L30" s="29"/>
      <c r="M30" s="30"/>
    </row>
    <row r="31" spans="2:13" ht="14.25">
      <c r="B31" s="28"/>
      <c r="C31" s="94" t="s">
        <v>11</v>
      </c>
      <c r="D31" s="94"/>
      <c r="E31" s="94"/>
      <c r="F31" s="94"/>
      <c r="G31" s="29"/>
      <c r="H31" s="29"/>
      <c r="I31" s="29"/>
      <c r="J31" s="29"/>
      <c r="K31" s="29"/>
      <c r="L31" s="29"/>
      <c r="M31" s="30"/>
    </row>
    <row r="32" spans="2:13" s="14" customFormat="1" ht="15">
      <c r="B32" s="31"/>
      <c r="C32" s="32" t="s">
        <v>19</v>
      </c>
      <c r="D32" s="95"/>
      <c r="E32" s="33"/>
      <c r="F32" s="34"/>
      <c r="G32" s="29"/>
      <c r="H32" s="29"/>
      <c r="I32" s="29"/>
      <c r="J32" s="29"/>
      <c r="K32" s="29"/>
      <c r="L32" s="29"/>
      <c r="M32" s="30"/>
    </row>
    <row r="33" spans="2:15" s="14" customFormat="1" ht="15">
      <c r="B33" s="31"/>
      <c r="C33" s="21" t="s">
        <v>10</v>
      </c>
      <c r="D33" s="96"/>
      <c r="E33" s="35"/>
      <c r="F33" s="20"/>
      <c r="G33" s="29"/>
      <c r="H33" s="29"/>
      <c r="I33" s="29"/>
      <c r="J33" s="29"/>
      <c r="K33" s="29"/>
      <c r="L33" s="29"/>
      <c r="M33" s="30"/>
      <c r="O33"/>
    </row>
    <row r="34" spans="2:13" s="14" customFormat="1" ht="15">
      <c r="B34" s="31"/>
      <c r="C34" s="21" t="s">
        <v>11</v>
      </c>
      <c r="D34" s="97"/>
      <c r="E34" s="36"/>
      <c r="F34" s="20"/>
      <c r="G34" s="29"/>
      <c r="H34" s="29"/>
      <c r="I34" s="29"/>
      <c r="J34" s="29"/>
      <c r="K34" s="29"/>
      <c r="L34" s="29"/>
      <c r="M34" s="30"/>
    </row>
    <row r="35" spans="2:13" s="14" customFormat="1" ht="15">
      <c r="B35" s="31"/>
      <c r="C35" s="32" t="s">
        <v>20</v>
      </c>
      <c r="D35" s="95"/>
      <c r="E35" s="33"/>
      <c r="F35" s="34"/>
      <c r="G35" s="29"/>
      <c r="H35" s="29"/>
      <c r="I35" s="29"/>
      <c r="J35" s="29"/>
      <c r="K35" s="29"/>
      <c r="L35" s="29"/>
      <c r="M35" s="30"/>
    </row>
    <row r="36" spans="2:13" s="14" customFormat="1" ht="15">
      <c r="B36" s="31"/>
      <c r="C36" s="21" t="s">
        <v>10</v>
      </c>
      <c r="D36" s="96"/>
      <c r="E36" s="35"/>
      <c r="F36" s="20"/>
      <c r="G36" s="29"/>
      <c r="H36" s="29"/>
      <c r="I36" s="29"/>
      <c r="J36" s="29"/>
      <c r="K36" s="29"/>
      <c r="L36" s="29"/>
      <c r="M36" s="30"/>
    </row>
    <row r="37" spans="2:13" s="14" customFormat="1" ht="15">
      <c r="B37" s="31"/>
      <c r="C37" s="21" t="s">
        <v>11</v>
      </c>
      <c r="D37" s="96"/>
      <c r="E37" s="35"/>
      <c r="F37" s="20"/>
      <c r="G37" s="29"/>
      <c r="H37" s="29"/>
      <c r="I37" s="29"/>
      <c r="J37" s="29"/>
      <c r="K37" s="29"/>
      <c r="L37" s="29"/>
      <c r="M37" s="30"/>
    </row>
    <row r="38" spans="2:13" s="14" customFormat="1" ht="15">
      <c r="B38" s="31"/>
      <c r="C38" s="26" t="s">
        <v>21</v>
      </c>
      <c r="D38" s="96"/>
      <c r="E38" s="35"/>
      <c r="F38" s="20"/>
      <c r="G38" s="29"/>
      <c r="H38" s="29"/>
      <c r="I38" s="29"/>
      <c r="J38" s="29"/>
      <c r="K38" s="29"/>
      <c r="L38" s="29"/>
      <c r="M38" s="30"/>
    </row>
    <row r="39" spans="2:13" s="14" customFormat="1" ht="15">
      <c r="B39" s="31"/>
      <c r="C39" s="32" t="s">
        <v>22</v>
      </c>
      <c r="D39" s="96"/>
      <c r="E39" s="35"/>
      <c r="F39" s="20"/>
      <c r="G39" s="29"/>
      <c r="H39" s="29"/>
      <c r="I39" s="29"/>
      <c r="J39" s="29"/>
      <c r="K39" s="29"/>
      <c r="L39" s="29"/>
      <c r="M39" s="30"/>
    </row>
    <row r="40" spans="2:13" ht="14.25">
      <c r="B40" s="28"/>
      <c r="C40" s="21" t="s">
        <v>10</v>
      </c>
      <c r="D40" s="96"/>
      <c r="E40" s="35"/>
      <c r="F40" s="20"/>
      <c r="G40" s="29"/>
      <c r="H40" s="29"/>
      <c r="I40" s="29"/>
      <c r="J40" s="29"/>
      <c r="K40" s="29"/>
      <c r="L40" s="29"/>
      <c r="M40" s="30"/>
    </row>
    <row r="41" spans="2:13" ht="14.25">
      <c r="B41" s="28"/>
      <c r="C41" s="21" t="s">
        <v>11</v>
      </c>
      <c r="D41" s="97"/>
      <c r="E41" s="36"/>
      <c r="F41" s="20"/>
      <c r="G41" s="29"/>
      <c r="H41" s="29"/>
      <c r="I41" s="29"/>
      <c r="J41" s="29"/>
      <c r="K41" s="29"/>
      <c r="L41" s="29"/>
      <c r="M41" s="30"/>
    </row>
    <row r="42" spans="2:13" ht="22.5" customHeight="1">
      <c r="B42" s="28"/>
      <c r="C42" s="98" t="s">
        <v>23</v>
      </c>
      <c r="D42" s="99"/>
      <c r="E42" s="99"/>
      <c r="F42" s="99"/>
      <c r="G42" s="91">
        <f>+G45+G48+G51+G54+G57+G60+G63+G66</f>
        <v>2361510.76</v>
      </c>
      <c r="H42" s="91">
        <f aca="true" t="shared" si="10" ref="H42:M42">+H45+H48+H51+H54+H57+H60+H63+H66</f>
        <v>0</v>
      </c>
      <c r="I42" s="92">
        <f t="shared" si="10"/>
        <v>1005000</v>
      </c>
      <c r="J42" s="92">
        <f t="shared" si="10"/>
        <v>1125000</v>
      </c>
      <c r="K42" s="92">
        <f t="shared" si="10"/>
        <v>0</v>
      </c>
      <c r="L42" s="92">
        <f t="shared" si="10"/>
        <v>0</v>
      </c>
      <c r="M42" s="92">
        <f t="shared" si="10"/>
        <v>2130000</v>
      </c>
    </row>
    <row r="43" spans="2:13" ht="14.25">
      <c r="B43" s="28"/>
      <c r="C43" s="110" t="s">
        <v>10</v>
      </c>
      <c r="D43" s="110"/>
      <c r="E43" s="110"/>
      <c r="F43" s="110"/>
      <c r="G43" s="40"/>
      <c r="H43" s="40"/>
      <c r="I43" s="40"/>
      <c r="J43" s="40"/>
      <c r="K43" s="40"/>
      <c r="L43" s="40"/>
      <c r="M43" s="40"/>
    </row>
    <row r="44" spans="2:13" ht="14.25">
      <c r="B44" s="28"/>
      <c r="C44" s="94" t="s">
        <v>11</v>
      </c>
      <c r="D44" s="94"/>
      <c r="E44" s="94"/>
      <c r="F44" s="94"/>
      <c r="G44" s="85">
        <f>G47+G50+G53+G56+G59+G62+G65+G68</f>
        <v>2361510.76</v>
      </c>
      <c r="H44" s="85">
        <f aca="true" t="shared" si="11" ref="H44:M44">H47+H50+H53+H56+H59+H62+H65+H68</f>
        <v>0</v>
      </c>
      <c r="I44" s="89">
        <f t="shared" si="11"/>
        <v>1005000</v>
      </c>
      <c r="J44" s="89">
        <f t="shared" si="11"/>
        <v>1125000</v>
      </c>
      <c r="K44" s="89">
        <f t="shared" si="11"/>
        <v>0</v>
      </c>
      <c r="L44" s="89">
        <f t="shared" si="11"/>
        <v>0</v>
      </c>
      <c r="M44" s="89">
        <f t="shared" si="11"/>
        <v>2130000</v>
      </c>
    </row>
    <row r="45" spans="2:13" s="14" customFormat="1" ht="29.25" customHeight="1">
      <c r="B45" s="31"/>
      <c r="C45" s="51" t="s">
        <v>45</v>
      </c>
      <c r="D45" s="95" t="s">
        <v>16</v>
      </c>
      <c r="E45" s="33"/>
      <c r="F45" s="34"/>
      <c r="G45" s="37">
        <f aca="true" t="shared" si="12" ref="G45:M45">SUM(G46:G47)</f>
        <v>270000</v>
      </c>
      <c r="H45" s="38">
        <f t="shared" si="12"/>
        <v>0</v>
      </c>
      <c r="I45" s="38">
        <f t="shared" si="12"/>
        <v>65000</v>
      </c>
      <c r="J45" s="38">
        <f t="shared" si="12"/>
        <v>65000</v>
      </c>
      <c r="K45" s="38">
        <f t="shared" si="12"/>
        <v>0</v>
      </c>
      <c r="L45" s="38">
        <f t="shared" si="12"/>
        <v>0</v>
      </c>
      <c r="M45" s="38">
        <f t="shared" si="12"/>
        <v>130000</v>
      </c>
    </row>
    <row r="46" spans="2:13" s="14" customFormat="1" ht="15">
      <c r="B46" s="31"/>
      <c r="C46" s="21" t="s">
        <v>10</v>
      </c>
      <c r="D46" s="96"/>
      <c r="E46" s="47"/>
      <c r="F46" s="20"/>
      <c r="G46" s="40"/>
      <c r="H46" s="41"/>
      <c r="I46" s="41"/>
      <c r="J46" s="40"/>
      <c r="K46" s="40"/>
      <c r="L46" s="40"/>
      <c r="M46" s="42"/>
    </row>
    <row r="47" spans="2:13" s="14" customFormat="1" ht="15">
      <c r="B47" s="31"/>
      <c r="C47" s="21" t="s">
        <v>11</v>
      </c>
      <c r="D47" s="97"/>
      <c r="E47" s="57">
        <v>2014</v>
      </c>
      <c r="F47" s="58">
        <v>2018</v>
      </c>
      <c r="G47" s="43">
        <v>270000</v>
      </c>
      <c r="H47" s="44"/>
      <c r="I47" s="44">
        <v>65000</v>
      </c>
      <c r="J47" s="43">
        <v>65000</v>
      </c>
      <c r="K47" s="43"/>
      <c r="L47" s="43"/>
      <c r="M47" s="67">
        <f>SUM(I47:L47)</f>
        <v>130000</v>
      </c>
    </row>
    <row r="48" spans="2:13" s="14" customFormat="1" ht="15">
      <c r="B48" s="31"/>
      <c r="C48" s="18" t="s">
        <v>46</v>
      </c>
      <c r="D48" s="45"/>
      <c r="E48" s="59"/>
      <c r="F48" s="58"/>
      <c r="G48" s="37">
        <f aca="true" t="shared" si="13" ref="G48:M48">SUM(G49:G50)</f>
        <v>307500</v>
      </c>
      <c r="H48" s="38">
        <f t="shared" si="13"/>
        <v>0</v>
      </c>
      <c r="I48" s="38">
        <f t="shared" si="13"/>
        <v>250000</v>
      </c>
      <c r="J48" s="38">
        <f t="shared" si="13"/>
        <v>0</v>
      </c>
      <c r="K48" s="38">
        <f t="shared" si="13"/>
        <v>0</v>
      </c>
      <c r="L48" s="38">
        <f t="shared" si="13"/>
        <v>0</v>
      </c>
      <c r="M48" s="39">
        <f t="shared" si="13"/>
        <v>250000</v>
      </c>
    </row>
    <row r="49" spans="2:13" s="14" customFormat="1" ht="15">
      <c r="B49" s="31"/>
      <c r="C49" s="21" t="s">
        <v>10</v>
      </c>
      <c r="D49" s="46"/>
      <c r="E49" s="60"/>
      <c r="F49" s="58"/>
      <c r="G49" s="40"/>
      <c r="H49" s="41"/>
      <c r="I49" s="41"/>
      <c r="J49" s="40"/>
      <c r="K49" s="40"/>
      <c r="L49" s="40"/>
      <c r="M49" s="42"/>
    </row>
    <row r="50" spans="2:13" ht="14.25">
      <c r="B50" s="28"/>
      <c r="C50" s="21" t="s">
        <v>11</v>
      </c>
      <c r="D50" s="46" t="s">
        <v>16</v>
      </c>
      <c r="E50" s="60">
        <v>2015</v>
      </c>
      <c r="F50" s="58">
        <v>2017</v>
      </c>
      <c r="G50" s="43">
        <v>307500</v>
      </c>
      <c r="H50" s="44"/>
      <c r="I50" s="44">
        <v>250000</v>
      </c>
      <c r="J50" s="43"/>
      <c r="K50" s="43"/>
      <c r="L50" s="43"/>
      <c r="M50" s="67">
        <f>SUM(I50:L50)</f>
        <v>250000</v>
      </c>
    </row>
    <row r="51" spans="2:13" ht="14.25">
      <c r="B51" s="28"/>
      <c r="C51" s="18" t="s">
        <v>38</v>
      </c>
      <c r="D51" s="101" t="s">
        <v>16</v>
      </c>
      <c r="E51" s="104">
        <v>2017</v>
      </c>
      <c r="F51" s="20"/>
      <c r="G51" s="37">
        <f>SUM(G52:G53)</f>
        <v>80000</v>
      </c>
      <c r="H51" s="38">
        <f>SUM(H52:H53)</f>
        <v>0</v>
      </c>
      <c r="I51" s="38">
        <f>SUM(I52:I53)</f>
        <v>20000</v>
      </c>
      <c r="J51" s="37">
        <f>SUM(J52:J53)</f>
        <v>60000</v>
      </c>
      <c r="K51" s="37">
        <v>0</v>
      </c>
      <c r="L51" s="37">
        <v>0</v>
      </c>
      <c r="M51" s="37">
        <f>SUM(M52:M53)</f>
        <v>80000</v>
      </c>
    </row>
    <row r="52" spans="2:13" ht="14.25">
      <c r="B52" s="28"/>
      <c r="C52" s="21" t="s">
        <v>10</v>
      </c>
      <c r="D52" s="102"/>
      <c r="E52" s="105"/>
      <c r="F52" s="20"/>
      <c r="H52" s="41"/>
      <c r="I52" s="41"/>
      <c r="J52" s="40"/>
      <c r="K52" s="40"/>
      <c r="L52" s="40"/>
      <c r="M52" s="42"/>
    </row>
    <row r="53" spans="2:13" ht="14.25">
      <c r="B53" s="28"/>
      <c r="C53" s="21" t="s">
        <v>11</v>
      </c>
      <c r="D53" s="103"/>
      <c r="E53" s="106"/>
      <c r="F53" s="58">
        <v>2018</v>
      </c>
      <c r="G53" s="64">
        <v>80000</v>
      </c>
      <c r="H53" s="65"/>
      <c r="I53" s="65">
        <v>20000</v>
      </c>
      <c r="J53" s="64">
        <v>60000</v>
      </c>
      <c r="K53" s="64"/>
      <c r="L53" s="64"/>
      <c r="M53" s="66">
        <f>I53+J53</f>
        <v>80000</v>
      </c>
    </row>
    <row r="54" spans="2:13" ht="14.25">
      <c r="B54" s="28"/>
      <c r="C54" s="18" t="s">
        <v>33</v>
      </c>
      <c r="D54" s="101" t="s">
        <v>16</v>
      </c>
      <c r="E54" s="47"/>
      <c r="F54" s="20"/>
      <c r="G54" s="37">
        <f aca="true" t="shared" si="14" ref="G54:M54">SUM(G55:G56)</f>
        <v>619000</v>
      </c>
      <c r="H54" s="38">
        <f t="shared" si="14"/>
        <v>0</v>
      </c>
      <c r="I54" s="38">
        <f t="shared" si="14"/>
        <v>400000</v>
      </c>
      <c r="J54" s="38">
        <f t="shared" si="14"/>
        <v>200000</v>
      </c>
      <c r="K54" s="38">
        <f t="shared" si="14"/>
        <v>0</v>
      </c>
      <c r="L54" s="38">
        <f t="shared" si="14"/>
        <v>0</v>
      </c>
      <c r="M54" s="38">
        <f t="shared" si="14"/>
        <v>600000</v>
      </c>
    </row>
    <row r="55" spans="2:13" ht="14.25">
      <c r="B55" s="28"/>
      <c r="C55" s="21" t="s">
        <v>10</v>
      </c>
      <c r="D55" s="102"/>
      <c r="E55" s="47"/>
      <c r="F55" s="20"/>
      <c r="G55" s="40"/>
      <c r="H55" s="41"/>
      <c r="I55" s="41"/>
      <c r="J55" s="40"/>
      <c r="K55" s="40"/>
      <c r="L55" s="40"/>
      <c r="M55" s="42"/>
    </row>
    <row r="56" spans="2:13" ht="14.25">
      <c r="B56" s="28"/>
      <c r="C56" s="21" t="s">
        <v>11</v>
      </c>
      <c r="D56" s="103"/>
      <c r="E56" s="57">
        <v>2016</v>
      </c>
      <c r="F56" s="58">
        <v>2018</v>
      </c>
      <c r="G56" s="43">
        <v>619000</v>
      </c>
      <c r="H56" s="44"/>
      <c r="I56" s="44">
        <v>400000</v>
      </c>
      <c r="J56" s="43">
        <v>200000</v>
      </c>
      <c r="K56" s="43"/>
      <c r="L56" s="43"/>
      <c r="M56" s="67">
        <f>I56+J56+K56+L56</f>
        <v>600000</v>
      </c>
    </row>
    <row r="57" spans="2:13" ht="24">
      <c r="B57" s="28"/>
      <c r="C57" s="51" t="s">
        <v>39</v>
      </c>
      <c r="D57" s="107" t="s">
        <v>16</v>
      </c>
      <c r="E57" s="47"/>
      <c r="F57" s="48"/>
      <c r="G57" s="87">
        <f>SUM(G58:G59)</f>
        <v>915010.76</v>
      </c>
      <c r="H57" s="38"/>
      <c r="I57" s="38">
        <f>SUM(I58:I59)</f>
        <v>200000</v>
      </c>
      <c r="J57" s="37">
        <f>SUM(J58:J59)</f>
        <v>700000</v>
      </c>
      <c r="K57" s="37"/>
      <c r="L57" s="37"/>
      <c r="M57" s="39">
        <f>SUM(M58:M59)</f>
        <v>900000</v>
      </c>
    </row>
    <row r="58" spans="2:13" ht="14.25">
      <c r="B58" s="28"/>
      <c r="C58" s="84" t="s">
        <v>10</v>
      </c>
      <c r="D58" s="108"/>
      <c r="E58" s="47"/>
      <c r="F58" s="20"/>
      <c r="G58" s="43"/>
      <c r="H58" s="44"/>
      <c r="I58" s="44"/>
      <c r="J58" s="43"/>
      <c r="K58" s="43"/>
      <c r="L58" s="43"/>
      <c r="M58" s="67"/>
    </row>
    <row r="59" spans="2:13" ht="14.25">
      <c r="B59" s="28"/>
      <c r="C59" s="84" t="s">
        <v>11</v>
      </c>
      <c r="D59" s="109"/>
      <c r="E59" s="57">
        <v>2016</v>
      </c>
      <c r="F59" s="58">
        <v>2018</v>
      </c>
      <c r="G59" s="85">
        <v>915010.76</v>
      </c>
      <c r="H59" s="86"/>
      <c r="I59" s="88">
        <v>200000</v>
      </c>
      <c r="J59" s="89">
        <v>700000</v>
      </c>
      <c r="K59" s="85"/>
      <c r="L59" s="85"/>
      <c r="M59" s="90">
        <f>I59+J59</f>
        <v>900000</v>
      </c>
    </row>
    <row r="60" spans="2:13" ht="24">
      <c r="B60" s="28"/>
      <c r="C60" s="51" t="s">
        <v>40</v>
      </c>
      <c r="D60" s="107" t="s">
        <v>16</v>
      </c>
      <c r="E60" s="47"/>
      <c r="F60" s="20"/>
      <c r="G60" s="37">
        <f>SUM(G61:G62)</f>
        <v>80000</v>
      </c>
      <c r="H60" s="37">
        <f aca="true" t="shared" si="15" ref="H60:M60">SUM(H61:H62)</f>
        <v>0</v>
      </c>
      <c r="I60" s="37">
        <f t="shared" si="15"/>
        <v>40000</v>
      </c>
      <c r="J60" s="37">
        <f t="shared" si="15"/>
        <v>40000</v>
      </c>
      <c r="K60" s="37">
        <f t="shared" si="15"/>
        <v>0</v>
      </c>
      <c r="L60" s="37">
        <f t="shared" si="15"/>
        <v>0</v>
      </c>
      <c r="M60" s="37">
        <f t="shared" si="15"/>
        <v>80000</v>
      </c>
    </row>
    <row r="61" spans="2:13" ht="14.25">
      <c r="B61" s="28"/>
      <c r="C61" s="84" t="s">
        <v>10</v>
      </c>
      <c r="D61" s="108"/>
      <c r="E61" s="47"/>
      <c r="F61" s="20"/>
      <c r="G61" s="40"/>
      <c r="H61" s="41"/>
      <c r="I61" s="40"/>
      <c r="J61" s="40"/>
      <c r="K61" s="40"/>
      <c r="L61" s="40"/>
      <c r="M61" s="42"/>
    </row>
    <row r="62" spans="2:13" ht="14.25">
      <c r="B62" s="28"/>
      <c r="C62" s="84" t="s">
        <v>11</v>
      </c>
      <c r="D62" s="109"/>
      <c r="E62" s="57">
        <v>2017</v>
      </c>
      <c r="F62" s="58">
        <v>2018</v>
      </c>
      <c r="G62" s="43">
        <v>80000</v>
      </c>
      <c r="H62" s="44"/>
      <c r="I62" s="43">
        <v>40000</v>
      </c>
      <c r="J62" s="43">
        <v>40000</v>
      </c>
      <c r="K62" s="43"/>
      <c r="L62" s="43"/>
      <c r="M62" s="67">
        <f>I62+J62</f>
        <v>80000</v>
      </c>
    </row>
    <row r="63" spans="2:13" ht="14.25">
      <c r="B63" s="28"/>
      <c r="C63" s="18" t="s">
        <v>41</v>
      </c>
      <c r="D63" s="101" t="s">
        <v>16</v>
      </c>
      <c r="E63" s="47"/>
      <c r="F63" s="20"/>
      <c r="G63" s="37">
        <f>SUM(G64:G65)</f>
        <v>45000</v>
      </c>
      <c r="H63" s="37">
        <f aca="true" t="shared" si="16" ref="H63:M63">SUM(H64:H65)</f>
        <v>0</v>
      </c>
      <c r="I63" s="37">
        <f t="shared" si="16"/>
        <v>15000</v>
      </c>
      <c r="J63" s="37">
        <f t="shared" si="16"/>
        <v>30000</v>
      </c>
      <c r="K63" s="37">
        <f t="shared" si="16"/>
        <v>0</v>
      </c>
      <c r="L63" s="37">
        <f t="shared" si="16"/>
        <v>0</v>
      </c>
      <c r="M63" s="37">
        <f t="shared" si="16"/>
        <v>45000</v>
      </c>
    </row>
    <row r="64" spans="2:13" ht="14.25">
      <c r="B64" s="28"/>
      <c r="C64" s="68" t="s">
        <v>10</v>
      </c>
      <c r="D64" s="102"/>
      <c r="E64" s="47"/>
      <c r="F64" s="20"/>
      <c r="G64" s="40"/>
      <c r="H64" s="41"/>
      <c r="I64" s="40"/>
      <c r="J64" s="40"/>
      <c r="K64" s="40"/>
      <c r="L64" s="40"/>
      <c r="M64" s="42"/>
    </row>
    <row r="65" spans="2:13" ht="14.25">
      <c r="B65" s="28"/>
      <c r="C65" s="68" t="s">
        <v>11</v>
      </c>
      <c r="D65" s="103"/>
      <c r="E65" s="57">
        <v>2017</v>
      </c>
      <c r="F65" s="58">
        <v>2018</v>
      </c>
      <c r="G65" s="43">
        <v>45000</v>
      </c>
      <c r="H65" s="44"/>
      <c r="I65" s="43">
        <v>15000</v>
      </c>
      <c r="J65" s="43">
        <v>30000</v>
      </c>
      <c r="K65" s="43"/>
      <c r="L65" s="43"/>
      <c r="M65" s="67">
        <f>I65+J65</f>
        <v>45000</v>
      </c>
    </row>
    <row r="66" spans="2:13" ht="14.25">
      <c r="B66" s="28"/>
      <c r="C66" s="18" t="s">
        <v>42</v>
      </c>
      <c r="D66" s="101" t="s">
        <v>16</v>
      </c>
      <c r="E66" s="47"/>
      <c r="F66" s="20"/>
      <c r="G66" s="37">
        <f>SUM(G67:G68)</f>
        <v>45000</v>
      </c>
      <c r="H66" s="37">
        <f aca="true" t="shared" si="17" ref="H66:M66">SUM(H67:H68)</f>
        <v>0</v>
      </c>
      <c r="I66" s="37">
        <f t="shared" si="17"/>
        <v>15000</v>
      </c>
      <c r="J66" s="37">
        <f t="shared" si="17"/>
        <v>30000</v>
      </c>
      <c r="K66" s="37">
        <f t="shared" si="17"/>
        <v>0</v>
      </c>
      <c r="L66" s="37">
        <f t="shared" si="17"/>
        <v>0</v>
      </c>
      <c r="M66" s="37">
        <f t="shared" si="17"/>
        <v>45000</v>
      </c>
    </row>
    <row r="67" spans="2:13" ht="14.25">
      <c r="B67" s="28"/>
      <c r="C67" s="68" t="s">
        <v>10</v>
      </c>
      <c r="D67" s="102"/>
      <c r="E67" s="47"/>
      <c r="F67" s="20"/>
      <c r="G67" s="40"/>
      <c r="H67" s="41"/>
      <c r="I67" s="40"/>
      <c r="J67" s="40"/>
      <c r="K67" s="40"/>
      <c r="L67" s="40"/>
      <c r="M67" s="42"/>
    </row>
    <row r="68" spans="2:13" ht="14.25">
      <c r="B68" s="28"/>
      <c r="C68" s="68" t="s">
        <v>11</v>
      </c>
      <c r="D68" s="103"/>
      <c r="E68" s="57">
        <v>2017</v>
      </c>
      <c r="F68" s="58">
        <v>2018</v>
      </c>
      <c r="G68" s="43">
        <v>45000</v>
      </c>
      <c r="H68" s="44"/>
      <c r="I68" s="43">
        <v>15000</v>
      </c>
      <c r="J68" s="43">
        <v>30000</v>
      </c>
      <c r="K68" s="43"/>
      <c r="L68" s="43"/>
      <c r="M68" s="67">
        <f>I68+J68</f>
        <v>45000</v>
      </c>
    </row>
    <row r="69" spans="2:13" ht="43.5" customHeight="1">
      <c r="B69" s="28"/>
      <c r="C69" s="98" t="s">
        <v>24</v>
      </c>
      <c r="D69" s="99"/>
      <c r="E69" s="99"/>
      <c r="F69" s="99"/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9">
        <v>0</v>
      </c>
    </row>
    <row r="70" spans="2:13" ht="14.25">
      <c r="B70" s="28"/>
      <c r="C70" s="94" t="s">
        <v>10</v>
      </c>
      <c r="D70" s="94"/>
      <c r="E70" s="94"/>
      <c r="F70" s="94"/>
      <c r="G70" s="29"/>
      <c r="H70" s="29"/>
      <c r="I70" s="29"/>
      <c r="J70" s="29"/>
      <c r="K70" s="29"/>
      <c r="L70" s="29"/>
      <c r="M70" s="30"/>
    </row>
    <row r="71" spans="2:13" ht="14.25">
      <c r="B71" s="28"/>
      <c r="C71" s="94" t="s">
        <v>11</v>
      </c>
      <c r="D71" s="94"/>
      <c r="E71" s="94"/>
      <c r="F71" s="94"/>
      <c r="G71" s="29"/>
      <c r="H71" s="29"/>
      <c r="I71" s="29"/>
      <c r="J71" s="29"/>
      <c r="K71" s="29"/>
      <c r="L71" s="29"/>
      <c r="M71" s="30"/>
    </row>
    <row r="72" spans="2:13" s="14" customFormat="1" ht="15">
      <c r="B72" s="31"/>
      <c r="C72" s="32" t="s">
        <v>25</v>
      </c>
      <c r="D72" s="95"/>
      <c r="E72" s="33"/>
      <c r="F72" s="34"/>
      <c r="G72" s="29"/>
      <c r="H72" s="29"/>
      <c r="I72" s="29"/>
      <c r="J72" s="29"/>
      <c r="K72" s="29"/>
      <c r="L72" s="29"/>
      <c r="M72" s="30"/>
    </row>
    <row r="73" spans="2:13" s="14" customFormat="1" ht="15">
      <c r="B73" s="31"/>
      <c r="C73" s="21" t="s">
        <v>10</v>
      </c>
      <c r="D73" s="96"/>
      <c r="E73" s="35"/>
      <c r="F73" s="20"/>
      <c r="G73" s="29"/>
      <c r="H73" s="29"/>
      <c r="I73" s="29"/>
      <c r="J73" s="29"/>
      <c r="K73" s="29"/>
      <c r="L73" s="29"/>
      <c r="M73" s="30"/>
    </row>
    <row r="74" spans="2:13" s="14" customFormat="1" ht="15">
      <c r="B74" s="31"/>
      <c r="C74" s="21" t="s">
        <v>11</v>
      </c>
      <c r="D74" s="97"/>
      <c r="E74" s="36"/>
      <c r="F74" s="20"/>
      <c r="G74" s="29"/>
      <c r="H74" s="29"/>
      <c r="I74" s="29"/>
      <c r="J74" s="29"/>
      <c r="K74" s="29"/>
      <c r="L74" s="29"/>
      <c r="M74" s="30"/>
    </row>
    <row r="75" spans="2:13" s="14" customFormat="1" ht="15">
      <c r="B75" s="31"/>
      <c r="C75" s="32" t="s">
        <v>26</v>
      </c>
      <c r="D75" s="95"/>
      <c r="E75" s="33"/>
      <c r="F75" s="34"/>
      <c r="G75" s="29"/>
      <c r="H75" s="29"/>
      <c r="I75" s="29"/>
      <c r="J75" s="29"/>
      <c r="K75" s="29"/>
      <c r="L75" s="29"/>
      <c r="M75" s="30"/>
    </row>
    <row r="76" spans="2:13" s="14" customFormat="1" ht="15">
      <c r="B76" s="31"/>
      <c r="C76" s="21" t="s">
        <v>10</v>
      </c>
      <c r="D76" s="96"/>
      <c r="E76" s="35"/>
      <c r="F76" s="20"/>
      <c r="G76" s="29"/>
      <c r="H76" s="29"/>
      <c r="I76" s="29"/>
      <c r="J76" s="29"/>
      <c r="K76" s="29"/>
      <c r="L76" s="29"/>
      <c r="M76" s="30"/>
    </row>
    <row r="77" spans="2:13" s="14" customFormat="1" ht="15">
      <c r="B77" s="31"/>
      <c r="C77" s="21" t="s">
        <v>11</v>
      </c>
      <c r="D77" s="96"/>
      <c r="E77" s="35"/>
      <c r="F77" s="20"/>
      <c r="G77" s="29"/>
      <c r="H77" s="29"/>
      <c r="I77" s="29"/>
      <c r="J77" s="29"/>
      <c r="K77" s="29"/>
      <c r="L77" s="29"/>
      <c r="M77" s="30"/>
    </row>
    <row r="78" spans="2:13" s="14" customFormat="1" ht="15">
      <c r="B78" s="31"/>
      <c r="C78" s="49" t="s">
        <v>27</v>
      </c>
      <c r="D78" s="96"/>
      <c r="E78" s="35"/>
      <c r="F78" s="20"/>
      <c r="G78" s="29"/>
      <c r="H78" s="29"/>
      <c r="I78" s="29"/>
      <c r="J78" s="29"/>
      <c r="K78" s="29"/>
      <c r="L78" s="29"/>
      <c r="M78" s="30"/>
    </row>
    <row r="79" spans="2:13" s="14" customFormat="1" ht="15">
      <c r="B79" s="28"/>
      <c r="C79" s="32" t="s">
        <v>28</v>
      </c>
      <c r="D79" s="96"/>
      <c r="E79" s="35"/>
      <c r="F79" s="20"/>
      <c r="G79" s="29"/>
      <c r="H79" s="29"/>
      <c r="I79" s="29"/>
      <c r="J79" s="29"/>
      <c r="K79" s="29"/>
      <c r="L79" s="29"/>
      <c r="M79" s="30"/>
    </row>
    <row r="80" spans="2:13" ht="14.25">
      <c r="B80" s="28"/>
      <c r="C80" s="21" t="s">
        <v>10</v>
      </c>
      <c r="D80" s="96"/>
      <c r="E80" s="35"/>
      <c r="F80" s="20"/>
      <c r="G80" s="29"/>
      <c r="H80" s="29"/>
      <c r="I80" s="29"/>
      <c r="J80" s="29"/>
      <c r="K80" s="29"/>
      <c r="L80" s="29"/>
      <c r="M80" s="30"/>
    </row>
    <row r="81" spans="2:13" ht="14.25">
      <c r="B81" s="28"/>
      <c r="C81" s="21" t="s">
        <v>11</v>
      </c>
      <c r="D81" s="97"/>
      <c r="E81" s="36"/>
      <c r="F81" s="20"/>
      <c r="G81" s="29"/>
      <c r="H81" s="29"/>
      <c r="I81" s="29"/>
      <c r="J81" s="29"/>
      <c r="K81" s="29"/>
      <c r="L81" s="29"/>
      <c r="M81" s="30"/>
    </row>
    <row r="82" spans="2:13" ht="14.25">
      <c r="B82" s="28"/>
      <c r="C82" s="98" t="s">
        <v>29</v>
      </c>
      <c r="D82" s="99"/>
      <c r="E82" s="99"/>
      <c r="F82" s="99"/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9">
        <v>0</v>
      </c>
    </row>
    <row r="83" spans="2:13" ht="15">
      <c r="B83" s="31"/>
      <c r="C83" s="100" t="s">
        <v>10</v>
      </c>
      <c r="D83" s="100"/>
      <c r="E83" s="100"/>
      <c r="F83" s="100"/>
      <c r="G83" s="29"/>
      <c r="H83" s="29"/>
      <c r="I83" s="29"/>
      <c r="J83" s="29"/>
      <c r="K83" s="29"/>
      <c r="L83" s="29"/>
      <c r="M83" s="30"/>
    </row>
    <row r="84" spans="2:13" ht="15">
      <c r="B84" s="52"/>
      <c r="C84" s="53"/>
      <c r="D84" s="53"/>
      <c r="E84" s="53"/>
      <c r="F84" s="53"/>
      <c r="G84" s="54"/>
      <c r="H84" s="54"/>
      <c r="I84" s="54"/>
      <c r="J84" s="54"/>
      <c r="K84" s="54"/>
      <c r="L84" s="54"/>
      <c r="M84" s="54"/>
    </row>
    <row r="85" spans="2:13" ht="15">
      <c r="B85" s="52"/>
      <c r="C85" s="53"/>
      <c r="D85" s="53"/>
      <c r="E85" s="53"/>
      <c r="F85" s="53"/>
      <c r="G85" s="54"/>
      <c r="H85" s="54"/>
      <c r="I85" s="54"/>
      <c r="J85" s="54"/>
      <c r="K85" s="54"/>
      <c r="L85" s="54"/>
      <c r="M85" s="54"/>
    </row>
    <row r="88" ht="14.25">
      <c r="C88" s="50" t="s">
        <v>30</v>
      </c>
    </row>
  </sheetData>
  <sheetProtection/>
  <mergeCells count="40">
    <mergeCell ref="C2:M2"/>
    <mergeCell ref="B4:B5"/>
    <mergeCell ref="C4:C5"/>
    <mergeCell ref="D4:D5"/>
    <mergeCell ref="E4:F4"/>
    <mergeCell ref="G4:G5"/>
    <mergeCell ref="H4:L4"/>
    <mergeCell ref="M4:M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29:F29"/>
    <mergeCell ref="C30:F30"/>
    <mergeCell ref="C31:F31"/>
    <mergeCell ref="D32:D34"/>
    <mergeCell ref="D35:D41"/>
    <mergeCell ref="C42:F42"/>
    <mergeCell ref="C43:F43"/>
    <mergeCell ref="C44:F44"/>
    <mergeCell ref="D45:D47"/>
    <mergeCell ref="D51:D53"/>
    <mergeCell ref="E51:E53"/>
    <mergeCell ref="D54:D56"/>
    <mergeCell ref="D57:D59"/>
    <mergeCell ref="D60:D62"/>
    <mergeCell ref="C69:F69"/>
    <mergeCell ref="D63:D65"/>
    <mergeCell ref="D66:D68"/>
    <mergeCell ref="C70:F70"/>
    <mergeCell ref="C71:F71"/>
    <mergeCell ref="D72:D74"/>
    <mergeCell ref="D75:D81"/>
    <mergeCell ref="C82:F82"/>
    <mergeCell ref="C83:F8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75" r:id="rId1"/>
  <headerFooter>
    <oddHeader>&amp;Rzałącznik nr 2 do uchwały RG nr............ z  dnia 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JA</cp:lastModifiedBy>
  <cp:lastPrinted>2016-11-10T16:03:01Z</cp:lastPrinted>
  <dcterms:created xsi:type="dcterms:W3CDTF">2009-10-09T13:37:21Z</dcterms:created>
  <dcterms:modified xsi:type="dcterms:W3CDTF">2016-11-10T16:20:46Z</dcterms:modified>
  <cp:category/>
  <cp:version/>
  <cp:contentType/>
  <cp:contentStatus/>
</cp:coreProperties>
</file>