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gramy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<sst xmlns="http://schemas.openxmlformats.org/spreadsheetml/2006/main" count="132" uniqueCount="65">
  <si>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</si>
  <si>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</si>
  <si>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</si>
  <si>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</si>
  <si>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</si>
  <si>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</si>
  <si>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</si>
  <si>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</si>
  <si>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</si>
  <si>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</si>
  <si>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</si>
  <si>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</si>
  <si>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</si>
  <si>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</si>
  <si>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</si>
  <si>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</si>
  <si>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</si>
  <si>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</si>
  <si>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</si>
  <si>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</si>
  <si>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</si>
  <si>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</si>
  <si>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</si>
  <si>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</si>
  <si>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</si>
  <si>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</si>
  <si>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</si>
  <si>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</si>
  <si>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</si>
  <si>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</si>
  <si>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</si>
  <si>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</si>
  <si>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1.6</t>
  </si>
  <si>
    <t xml:space="preserve"> 2.  Wydatki bieżące </t>
  </si>
  <si>
    <t>1.2</t>
  </si>
  <si>
    <t>2016 r.</t>
  </si>
  <si>
    <t>600-60016</t>
  </si>
  <si>
    <t>2018 r.</t>
  </si>
  <si>
    <t>2017 r.</t>
  </si>
  <si>
    <t>926-92695</t>
  </si>
  <si>
    <t>Program Rozwoju Obszarów Wiejskich na lata  2014-2020 , Zagospodarowanie części działki nr 643/23 na cele rekreacyjno-sportowe w miejscowości Piecki</t>
  </si>
  <si>
    <t>Sporządziła: Agata Naumowicz</t>
  </si>
  <si>
    <t>900-90002</t>
  </si>
  <si>
    <t>Program Operacyjny Polska Cyfrowa na lata 2014-2020, Ja w Internecie. Program szkoleniowy w zakresie rozowoju kompetencji cyfrowych.</t>
  </si>
  <si>
    <t>801-80195</t>
  </si>
  <si>
    <t>2019 rok</t>
  </si>
  <si>
    <t>2019 r.***</t>
  </si>
  <si>
    <t>900-90095</t>
  </si>
  <si>
    <t>Program Rozwoju Obszarów Wiejskich na lata 2014-2020 , Przebudowa drogi w miejscowości Krutyń - działka nr 151/14</t>
  </si>
  <si>
    <t>Program Operacyjny Rybactwo i Morze na lata 2014-2020, Zagospodarowanie rekreacyjnych obszarów przestrzeni publicznej w Pieckach - etap I</t>
  </si>
  <si>
    <t>Program Rozwoju Obszarów Wiejskich na lata  2014-2020 , Zagospodarowanie rekreacyjnych obszarów obszarów przestrzeni publicznej w Pieckach - etap III</t>
  </si>
  <si>
    <t>1.3</t>
  </si>
  <si>
    <t>1.5</t>
  </si>
  <si>
    <t>Program Rozwoju Obszarów Wiejskich na lata  2014-2020,  Przebudowa ulicy Rolnej w Pieckach</t>
  </si>
  <si>
    <t>Regionalny Program Operacyjny Warmia i Mazury na lata 2014-2020, Budowa Punktu Selektywnej Zbiórki Odpadów Komunalnych w Pieckach</t>
  </si>
  <si>
    <t>2.1</t>
  </si>
  <si>
    <t>2.2</t>
  </si>
  <si>
    <t>Regionalny Program Operacyjny Warmia i Mazury na lata 2014-2020, Wsparcie osób sprawujących opiekę nad dziećmi do lat 3 w Gminie Piecki</t>
  </si>
  <si>
    <t>855-85506</t>
  </si>
  <si>
    <t xml:space="preserve">Wydatki* na programy i projekty realizowane ze środków pochodzących z funduszy strukturalnych i Funduszu Spójności oraz pozostałe środki pochodzące ze źródeł zagranicznych nie podlegających zwrotowi  - 2019 rok </t>
  </si>
  <si>
    <t>2020 r.***</t>
  </si>
  <si>
    <t>2021 r.***</t>
  </si>
  <si>
    <t>921-92109</t>
  </si>
  <si>
    <t>Regionalny Program Operacyjny Warmia i Mazury na lata 2014-2020, Rozbudowa remizy w Nawiadach o pomieszczenia świeltlicy na cele kulturalne łącznie z przebudową i nadbudową budynku</t>
  </si>
  <si>
    <t>1.7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</si>
</sst>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  <numFmt numFmtId="183" formatCode="[$-415]dddd\,\ d\ mmmm\ yyyy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0" fontId="3" fillId="34" borderId="10" xfId="52" applyFont="1" applyFill="1" applyBorder="1" applyAlignment="1">
      <alignment horizontal="center"/>
      <protection/>
    </xf>
    <xf numFmtId="0" fontId="3" fillId="34" borderId="10" xfId="52" applyFont="1" applyFill="1" applyBorder="1">
      <alignment/>
      <protection/>
    </xf>
    <xf numFmtId="4" fontId="3" fillId="34" borderId="10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4" fontId="3" fillId="35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3" fillId="36" borderId="10" xfId="52" applyNumberFormat="1" applyFont="1" applyFill="1" applyBorder="1">
      <alignment/>
      <protection/>
    </xf>
    <xf numFmtId="0" fontId="4" fillId="36" borderId="0" xfId="52" applyFont="1" applyFill="1">
      <alignment/>
      <protection/>
    </xf>
    <xf numFmtId="49" fontId="4" fillId="0" borderId="18" xfId="52" applyNumberFormat="1" applyFont="1" applyBorder="1" applyAlignment="1">
      <alignment horizontal="center" vertical="center"/>
      <protection/>
    </xf>
    <xf numFmtId="4" fontId="12" fillId="0" borderId="19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12" fillId="37" borderId="11" xfId="52" applyNumberFormat="1" applyFont="1" applyFill="1" applyBorder="1">
      <alignment/>
      <protection/>
    </xf>
    <xf numFmtId="4" fontId="12" fillId="37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36" borderId="12" xfId="52" applyFont="1" applyFill="1" applyBorder="1" applyAlignment="1">
      <alignment horizontal="center"/>
      <protection/>
    </xf>
    <xf numFmtId="0" fontId="1" fillId="36" borderId="27" xfId="0" applyFont="1" applyFill="1" applyBorder="1" applyAlignment="1">
      <alignment horizontal="center"/>
    </xf>
    <xf numFmtId="4" fontId="12" fillId="0" borderId="11" xfId="52" applyNumberFormat="1" applyFont="1" applyBorder="1" applyAlignment="1">
      <alignment horizontal="center"/>
      <protection/>
    </xf>
    <xf numFmtId="0" fontId="3" fillId="35" borderId="10" xfId="52" applyFont="1" applyFill="1" applyBorder="1" applyAlignment="1">
      <alignment horizontal="center"/>
      <protection/>
    </xf>
    <xf numFmtId="0" fontId="3" fillId="35" borderId="12" xfId="52" applyFont="1" applyFill="1" applyBorder="1" applyAlignment="1">
      <alignment horizontal="center"/>
      <protection/>
    </xf>
    <xf numFmtId="0" fontId="3" fillId="35" borderId="27" xfId="52" applyFont="1" applyFill="1" applyBorder="1" applyAlignment="1">
      <alignment horizontal="center"/>
      <protection/>
    </xf>
    <xf numFmtId="0" fontId="3" fillId="36" borderId="20" xfId="52" applyFont="1" applyFill="1" applyBorder="1" applyAlignment="1">
      <alignment/>
      <protection/>
    </xf>
    <xf numFmtId="0" fontId="0" fillId="36" borderId="22" xfId="0" applyFill="1" applyBorder="1" applyAlignment="1">
      <alignment/>
    </xf>
    <xf numFmtId="4" fontId="12" fillId="0" borderId="16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12" fillId="0" borderId="29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/>
      <protection/>
    </xf>
    <xf numFmtId="0" fontId="3" fillId="34" borderId="27" xfId="52" applyFont="1" applyFill="1" applyBorder="1" applyAlignment="1">
      <alignment horizontal="center"/>
      <protection/>
    </xf>
    <xf numFmtId="4" fontId="12" fillId="0" borderId="19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28" xfId="52" applyNumberFormat="1" applyFont="1" applyBorder="1" applyAlignment="1">
      <alignment horizontal="center" vertical="center"/>
      <protection/>
    </xf>
    <xf numFmtId="0" fontId="4" fillId="0" borderId="19" xfId="52" applyNumberFormat="1" applyFont="1" applyBorder="1" applyAlignment="1">
      <alignment horizontal="center" vertical="center"/>
      <protection/>
    </xf>
    <xf numFmtId="0" fontId="4" fillId="0" borderId="18" xfId="52" applyNumberFormat="1" applyFont="1" applyBorder="1" applyAlignment="1">
      <alignment horizontal="center" vertical="center"/>
      <protection/>
    </xf>
    <xf numFmtId="49" fontId="4" fillId="0" borderId="18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115" zoomScaleNormal="115" zoomScalePageLayoutView="0" workbookViewId="0" topLeftCell="A49">
      <selection activeCell="L88" sqref="L88"/>
    </sheetView>
  </sheetViews>
  <sheetFormatPr defaultColWidth="10.25390625" defaultRowHeight="12.75"/>
  <cols>
    <col min="1" max="1" width="5.7539062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1.25" customHeight="1">
      <c r="A2" s="85" t="s">
        <v>2</v>
      </c>
      <c r="B2" s="85" t="s">
        <v>4</v>
      </c>
      <c r="C2" s="86" t="s">
        <v>5</v>
      </c>
      <c r="D2" s="86" t="s">
        <v>30</v>
      </c>
      <c r="E2" s="86" t="s">
        <v>29</v>
      </c>
      <c r="F2" s="85" t="s">
        <v>0</v>
      </c>
      <c r="G2" s="85"/>
      <c r="H2" s="85" t="s">
        <v>3</v>
      </c>
      <c r="I2" s="85"/>
      <c r="J2" s="85"/>
      <c r="K2" s="85"/>
      <c r="L2" s="85"/>
      <c r="M2" s="85"/>
      <c r="N2" s="85"/>
      <c r="O2" s="85"/>
      <c r="P2" s="85"/>
    </row>
    <row r="3" spans="1:16" ht="11.25" customHeight="1">
      <c r="A3" s="85"/>
      <c r="B3" s="85"/>
      <c r="C3" s="86"/>
      <c r="D3" s="86"/>
      <c r="E3" s="86"/>
      <c r="F3" s="86" t="s">
        <v>26</v>
      </c>
      <c r="G3" s="86" t="s">
        <v>27</v>
      </c>
      <c r="H3" s="85" t="s">
        <v>45</v>
      </c>
      <c r="I3" s="85"/>
      <c r="J3" s="85"/>
      <c r="K3" s="85"/>
      <c r="L3" s="85"/>
      <c r="M3" s="85"/>
      <c r="N3" s="85"/>
      <c r="O3" s="85"/>
      <c r="P3" s="85"/>
    </row>
    <row r="4" spans="1:16" ht="11.25" customHeight="1">
      <c r="A4" s="85"/>
      <c r="B4" s="85"/>
      <c r="C4" s="86"/>
      <c r="D4" s="86"/>
      <c r="E4" s="86"/>
      <c r="F4" s="86"/>
      <c r="G4" s="86"/>
      <c r="H4" s="86" t="s">
        <v>7</v>
      </c>
      <c r="I4" s="85" t="s">
        <v>8</v>
      </c>
      <c r="J4" s="85"/>
      <c r="K4" s="85"/>
      <c r="L4" s="85"/>
      <c r="M4" s="85"/>
      <c r="N4" s="85"/>
      <c r="O4" s="85"/>
      <c r="P4" s="85"/>
    </row>
    <row r="5" spans="1:16" ht="9.75" customHeight="1">
      <c r="A5" s="85"/>
      <c r="B5" s="85"/>
      <c r="C5" s="86"/>
      <c r="D5" s="86"/>
      <c r="E5" s="86"/>
      <c r="F5" s="86"/>
      <c r="G5" s="86"/>
      <c r="H5" s="86"/>
      <c r="I5" s="85" t="s">
        <v>9</v>
      </c>
      <c r="J5" s="85"/>
      <c r="K5" s="85"/>
      <c r="L5" s="85"/>
      <c r="M5" s="85" t="s">
        <v>6</v>
      </c>
      <c r="N5" s="85"/>
      <c r="O5" s="85"/>
      <c r="P5" s="85"/>
    </row>
    <row r="6" spans="1:16" ht="12.75" customHeight="1">
      <c r="A6" s="85"/>
      <c r="B6" s="85"/>
      <c r="C6" s="86"/>
      <c r="D6" s="86"/>
      <c r="E6" s="86"/>
      <c r="F6" s="86"/>
      <c r="G6" s="86"/>
      <c r="H6" s="86"/>
      <c r="I6" s="86" t="s">
        <v>10</v>
      </c>
      <c r="J6" s="85" t="s">
        <v>11</v>
      </c>
      <c r="K6" s="85"/>
      <c r="L6" s="85"/>
      <c r="M6" s="86" t="s">
        <v>12</v>
      </c>
      <c r="N6" s="86" t="s">
        <v>11</v>
      </c>
      <c r="O6" s="86"/>
      <c r="P6" s="86"/>
    </row>
    <row r="7" spans="1:16" ht="19.5" customHeight="1">
      <c r="A7" s="85"/>
      <c r="B7" s="85"/>
      <c r="C7" s="86"/>
      <c r="D7" s="86"/>
      <c r="E7" s="86"/>
      <c r="F7" s="86"/>
      <c r="G7" s="86"/>
      <c r="H7" s="86"/>
      <c r="I7" s="86"/>
      <c r="J7" s="23" t="s">
        <v>28</v>
      </c>
      <c r="K7" s="23" t="s">
        <v>13</v>
      </c>
      <c r="L7" s="23" t="s">
        <v>14</v>
      </c>
      <c r="M7" s="86"/>
      <c r="N7" s="24" t="s">
        <v>28</v>
      </c>
      <c r="O7" s="23" t="s">
        <v>13</v>
      </c>
      <c r="P7" s="23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0.25" customHeight="1">
      <c r="A9" s="18">
        <v>1</v>
      </c>
      <c r="B9" s="19" t="s">
        <v>16</v>
      </c>
      <c r="C9" s="87" t="s">
        <v>1</v>
      </c>
      <c r="D9" s="88"/>
      <c r="E9" s="20">
        <f>E14+E22+E30+E38+E61+E46+E54</f>
        <v>6314702.19</v>
      </c>
      <c r="F9" s="20">
        <f>F14+F22+F30+F38+F61+F46+F54</f>
        <v>3327524.8899999997</v>
      </c>
      <c r="G9" s="20">
        <f>G14+G22+G30+G38+G61+G46+G54</f>
        <v>2987177.3</v>
      </c>
      <c r="H9" s="20">
        <f>H14+H22+H30+H38+H61+H46+H54</f>
        <v>6164862.46</v>
      </c>
      <c r="I9" s="20">
        <f>I14+I22+I30+I38+I61+I46+I54</f>
        <v>3227065.16</v>
      </c>
      <c r="J9" s="20">
        <f>J14+J22+J30+J38+J61+J46+J54</f>
        <v>0</v>
      </c>
      <c r="K9" s="20">
        <f>K14+K22+K30+K38+K61+K46+K54</f>
        <v>0</v>
      </c>
      <c r="L9" s="20">
        <f>L14+L22+L30+L38+L61+L46+L54</f>
        <v>3227065.16</v>
      </c>
      <c r="M9" s="20">
        <f>M14+M22+M30+M38+M61+M46+M54</f>
        <v>2937797.3</v>
      </c>
      <c r="N9" s="20">
        <f>N14+N22+N30+N38+N61+N46+N54</f>
        <v>0</v>
      </c>
      <c r="O9" s="20">
        <f>O14+O22+O30+O38+O61+O46+O54</f>
        <v>0</v>
      </c>
      <c r="P9" s="20">
        <f>P14+P22+P30+P38+P61+P46+P54</f>
        <v>2937797.3</v>
      </c>
    </row>
    <row r="10" spans="1:16" ht="11.25" customHeight="1">
      <c r="A10" s="69" t="s">
        <v>17</v>
      </c>
      <c r="B10" s="10" t="s">
        <v>18</v>
      </c>
      <c r="C10" s="76" t="s">
        <v>53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11.25" customHeight="1">
      <c r="A11" s="69"/>
      <c r="B11" s="3" t="s">
        <v>19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1:16" ht="11.25" customHeight="1">
      <c r="A12" s="69"/>
      <c r="B12" s="3" t="s">
        <v>20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1.25" customHeight="1">
      <c r="A13" s="69"/>
      <c r="B13" s="3" t="s">
        <v>21</v>
      </c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</row>
    <row r="14" spans="1:16" ht="11.25" customHeight="1">
      <c r="A14" s="70"/>
      <c r="B14" s="6" t="s">
        <v>22</v>
      </c>
      <c r="C14" s="6"/>
      <c r="D14" s="7" t="s">
        <v>36</v>
      </c>
      <c r="E14" s="21">
        <f>SUM(E15:E17)</f>
        <v>2352301</v>
      </c>
      <c r="F14" s="21">
        <f>SUM(F15:F17)</f>
        <v>1124301</v>
      </c>
      <c r="G14" s="21">
        <f>SUM(G15:G17)</f>
        <v>1228000</v>
      </c>
      <c r="H14" s="21">
        <f>I14+M14</f>
        <v>2300000</v>
      </c>
      <c r="I14" s="21">
        <f>SUM(J14:L14)</f>
        <v>1072000</v>
      </c>
      <c r="J14" s="21">
        <f>SUM(J15:J17)</f>
        <v>0</v>
      </c>
      <c r="K14" s="21">
        <f>SUM(K15:K17)</f>
        <v>0</v>
      </c>
      <c r="L14" s="21">
        <v>1072000</v>
      </c>
      <c r="M14" s="21">
        <f>SUM(N14+O14+P14)</f>
        <v>1228000</v>
      </c>
      <c r="N14" s="21">
        <f>SUM(N15:N17)</f>
        <v>0</v>
      </c>
      <c r="O14" s="21">
        <f>SUM(O15:O17)</f>
        <v>0</v>
      </c>
      <c r="P14" s="21">
        <v>1228000</v>
      </c>
    </row>
    <row r="15" spans="1:16" ht="11.25" customHeight="1">
      <c r="A15" s="70"/>
      <c r="B15" s="8" t="s">
        <v>38</v>
      </c>
      <c r="C15" s="51"/>
      <c r="D15" s="51"/>
      <c r="E15" s="15">
        <f>F15+G15</f>
        <v>7841.25</v>
      </c>
      <c r="F15" s="15">
        <v>7841.25</v>
      </c>
      <c r="G15" s="15">
        <v>0</v>
      </c>
      <c r="H15" s="56"/>
      <c r="I15" s="56"/>
      <c r="J15" s="56"/>
      <c r="K15" s="56"/>
      <c r="L15" s="56"/>
      <c r="M15" s="56"/>
      <c r="N15" s="37"/>
      <c r="O15" s="56"/>
      <c r="P15" s="56"/>
    </row>
    <row r="16" spans="1:16" ht="11.25" customHeight="1">
      <c r="A16" s="70"/>
      <c r="B16" s="12" t="s">
        <v>37</v>
      </c>
      <c r="C16" s="66"/>
      <c r="D16" s="66"/>
      <c r="E16" s="15">
        <f>F16+G16</f>
        <v>44459.75</v>
      </c>
      <c r="F16" s="16">
        <v>44459.75</v>
      </c>
      <c r="G16" s="16"/>
      <c r="H16" s="38"/>
      <c r="I16" s="38"/>
      <c r="J16" s="38"/>
      <c r="K16" s="38"/>
      <c r="L16" s="38"/>
      <c r="M16" s="38"/>
      <c r="N16" s="37"/>
      <c r="O16" s="38"/>
      <c r="P16" s="38"/>
    </row>
    <row r="17" spans="1:16" ht="12.75" customHeight="1">
      <c r="A17" s="71"/>
      <c r="B17" s="14" t="s">
        <v>46</v>
      </c>
      <c r="C17" s="66"/>
      <c r="D17" s="66"/>
      <c r="E17" s="17">
        <f>F17+G17</f>
        <v>2300000</v>
      </c>
      <c r="F17" s="17">
        <f>I14</f>
        <v>1072000</v>
      </c>
      <c r="G17" s="17">
        <f>M14</f>
        <v>1228000</v>
      </c>
      <c r="H17" s="38"/>
      <c r="I17" s="38"/>
      <c r="J17" s="38"/>
      <c r="K17" s="38"/>
      <c r="L17" s="38"/>
      <c r="M17" s="38"/>
      <c r="N17" s="37"/>
      <c r="O17" s="38"/>
      <c r="P17" s="38"/>
    </row>
    <row r="18" spans="1:16" ht="11.25" customHeight="1">
      <c r="A18" s="73" t="s">
        <v>34</v>
      </c>
      <c r="B18" s="11" t="s">
        <v>18</v>
      </c>
      <c r="C18" s="76" t="s">
        <v>48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spans="1:16" ht="11.25" customHeight="1">
      <c r="A19" s="74"/>
      <c r="B19" s="3" t="s">
        <v>19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</row>
    <row r="20" spans="1:16" ht="11.25" customHeight="1">
      <c r="A20" s="74"/>
      <c r="B20" s="3" t="s">
        <v>20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</row>
    <row r="21" spans="1:16" ht="9.75" customHeight="1">
      <c r="A21" s="74"/>
      <c r="B21" s="3" t="s">
        <v>21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</row>
    <row r="22" spans="1:16" ht="13.5" customHeight="1">
      <c r="A22" s="74"/>
      <c r="B22" s="6" t="s">
        <v>22</v>
      </c>
      <c r="C22" s="6"/>
      <c r="D22" s="7" t="s">
        <v>36</v>
      </c>
      <c r="E22" s="21">
        <f>SUM(E23:E25)</f>
        <v>101939.76999999999</v>
      </c>
      <c r="F22" s="21">
        <f>SUM(F23:F25)</f>
        <v>57506.77</v>
      </c>
      <c r="G22" s="21">
        <f>SUM(G23:G25)</f>
        <v>44433</v>
      </c>
      <c r="H22" s="21">
        <f>I22+M22</f>
        <v>97634.76999999999</v>
      </c>
      <c r="I22" s="21">
        <f>SUM(J22:L22)</f>
        <v>53201.77</v>
      </c>
      <c r="J22" s="21">
        <f>SUM(J23:J25)</f>
        <v>0</v>
      </c>
      <c r="K22" s="21">
        <f>SUM(K23:K25)</f>
        <v>0</v>
      </c>
      <c r="L22" s="21">
        <v>53201.77</v>
      </c>
      <c r="M22" s="21">
        <f>SUM(N22+O22+P22)</f>
        <v>44433</v>
      </c>
      <c r="N22" s="21">
        <f>SUM(N23:N25)</f>
        <v>0</v>
      </c>
      <c r="O22" s="21">
        <f>SUM(O23:O25)</f>
        <v>0</v>
      </c>
      <c r="P22" s="21">
        <v>44433</v>
      </c>
    </row>
    <row r="23" spans="1:16" ht="11.25">
      <c r="A23" s="74"/>
      <c r="B23" s="8" t="s">
        <v>38</v>
      </c>
      <c r="C23" s="51"/>
      <c r="D23" s="51"/>
      <c r="E23" s="15">
        <f>F23+G23</f>
        <v>0</v>
      </c>
      <c r="F23" s="15">
        <v>0</v>
      </c>
      <c r="G23" s="15">
        <v>0</v>
      </c>
      <c r="H23" s="56"/>
      <c r="I23" s="56"/>
      <c r="J23" s="56"/>
      <c r="K23" s="56"/>
      <c r="L23" s="56"/>
      <c r="M23" s="56"/>
      <c r="N23" s="37"/>
      <c r="O23" s="56"/>
      <c r="P23" s="56"/>
    </row>
    <row r="24" spans="1:16" ht="11.25">
      <c r="A24" s="74"/>
      <c r="B24" s="12" t="s">
        <v>37</v>
      </c>
      <c r="C24" s="51"/>
      <c r="D24" s="51"/>
      <c r="E24" s="15">
        <f>F24+G24</f>
        <v>4305</v>
      </c>
      <c r="F24" s="16">
        <v>4305</v>
      </c>
      <c r="G24" s="16"/>
      <c r="H24" s="38"/>
      <c r="I24" s="38"/>
      <c r="J24" s="38"/>
      <c r="K24" s="38"/>
      <c r="L24" s="38"/>
      <c r="M24" s="38"/>
      <c r="N24" s="37"/>
      <c r="O24" s="38"/>
      <c r="P24" s="38"/>
    </row>
    <row r="25" spans="1:16" ht="11.25">
      <c r="A25" s="75"/>
      <c r="B25" s="14" t="s">
        <v>46</v>
      </c>
      <c r="C25" s="66"/>
      <c r="D25" s="66"/>
      <c r="E25" s="17">
        <f>F25+G25</f>
        <v>97634.76999999999</v>
      </c>
      <c r="F25" s="17">
        <f>I22</f>
        <v>53201.77</v>
      </c>
      <c r="G25" s="17">
        <f>M22</f>
        <v>44433</v>
      </c>
      <c r="H25" s="38"/>
      <c r="I25" s="38"/>
      <c r="J25" s="38"/>
      <c r="K25" s="38"/>
      <c r="L25" s="38"/>
      <c r="M25" s="38"/>
      <c r="N25" s="37"/>
      <c r="O25" s="38"/>
      <c r="P25" s="38"/>
    </row>
    <row r="26" spans="1:16" ht="11.25" customHeight="1">
      <c r="A26" s="69" t="s">
        <v>51</v>
      </c>
      <c r="B26" s="11" t="s">
        <v>18</v>
      </c>
      <c r="C26" s="42" t="s">
        <v>54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1.25" customHeight="1">
      <c r="A27" s="69"/>
      <c r="B27" s="3" t="s">
        <v>19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1.25" customHeight="1">
      <c r="A28" s="69"/>
      <c r="B28" s="3" t="s">
        <v>20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1.25" customHeight="1">
      <c r="A29" s="69"/>
      <c r="B29" s="3" t="s">
        <v>21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ht="15" customHeight="1">
      <c r="A30" s="70"/>
      <c r="B30" s="6" t="s">
        <v>22</v>
      </c>
      <c r="C30" s="6"/>
      <c r="D30" s="7" t="s">
        <v>42</v>
      </c>
      <c r="E30" s="21">
        <f>SUM(E31:E33)</f>
        <v>1264304.55</v>
      </c>
      <c r="F30" s="21">
        <f>SUM(F31:F33)</f>
        <v>663219.55</v>
      </c>
      <c r="G30" s="21">
        <f>SUM(G31:G33)</f>
        <v>601085</v>
      </c>
      <c r="H30" s="21">
        <f>I30+M30</f>
        <v>1215000</v>
      </c>
      <c r="I30" s="21">
        <f>SUM(J30:L30)</f>
        <v>644430</v>
      </c>
      <c r="J30" s="21">
        <f>SUM(J31:J33)</f>
        <v>0</v>
      </c>
      <c r="K30" s="21">
        <f>SUM(K31:K33)</f>
        <v>0</v>
      </c>
      <c r="L30" s="21">
        <v>644430</v>
      </c>
      <c r="M30" s="21">
        <f>SUM(N30+O30+P30)</f>
        <v>570570</v>
      </c>
      <c r="N30" s="21">
        <f>SUM(N31:N33)</f>
        <v>0</v>
      </c>
      <c r="O30" s="21">
        <f>SUM(O31:O33)</f>
        <v>0</v>
      </c>
      <c r="P30" s="21">
        <v>570570</v>
      </c>
    </row>
    <row r="31" spans="1:16" ht="11.25">
      <c r="A31" s="70"/>
      <c r="B31" s="8" t="s">
        <v>38</v>
      </c>
      <c r="C31" s="51"/>
      <c r="D31" s="51"/>
      <c r="E31" s="15">
        <f>F31+G31</f>
        <v>5147.55</v>
      </c>
      <c r="F31" s="15">
        <v>5147.55</v>
      </c>
      <c r="G31" s="15">
        <v>0</v>
      </c>
      <c r="H31" s="56"/>
      <c r="I31" s="56"/>
      <c r="J31" s="56"/>
      <c r="K31" s="56"/>
      <c r="L31" s="56"/>
      <c r="M31" s="56"/>
      <c r="N31" s="37"/>
      <c r="O31" s="56"/>
      <c r="P31" s="56"/>
    </row>
    <row r="32" spans="1:16" ht="11.25">
      <c r="A32" s="70"/>
      <c r="B32" s="12" t="s">
        <v>37</v>
      </c>
      <c r="C32" s="66"/>
      <c r="D32" s="66"/>
      <c r="E32" s="15">
        <f>F32+G32</f>
        <v>44157</v>
      </c>
      <c r="F32" s="16">
        <v>13642</v>
      </c>
      <c r="G32" s="16">
        <v>30515</v>
      </c>
      <c r="H32" s="38"/>
      <c r="I32" s="38"/>
      <c r="J32" s="38"/>
      <c r="K32" s="38"/>
      <c r="L32" s="38"/>
      <c r="M32" s="38"/>
      <c r="N32" s="37"/>
      <c r="O32" s="38"/>
      <c r="P32" s="38"/>
    </row>
    <row r="33" spans="1:16" ht="13.5" customHeight="1">
      <c r="A33" s="71"/>
      <c r="B33" s="14" t="s">
        <v>46</v>
      </c>
      <c r="C33" s="52"/>
      <c r="D33" s="52"/>
      <c r="E33" s="17">
        <f>F33+G33</f>
        <v>1215000</v>
      </c>
      <c r="F33" s="17">
        <f>I30</f>
        <v>644430</v>
      </c>
      <c r="G33" s="17">
        <f>M30</f>
        <v>570570</v>
      </c>
      <c r="H33" s="38"/>
      <c r="I33" s="38"/>
      <c r="J33" s="38"/>
      <c r="K33" s="38"/>
      <c r="L33" s="38"/>
      <c r="M33" s="38"/>
      <c r="N33" s="37"/>
      <c r="O33" s="38"/>
      <c r="P33" s="38"/>
    </row>
    <row r="34" spans="1:16" ht="11.25" customHeight="1">
      <c r="A34" s="73" t="s">
        <v>31</v>
      </c>
      <c r="B34" s="11" t="s">
        <v>18</v>
      </c>
      <c r="C34" s="76" t="s">
        <v>49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16" ht="11.25" customHeight="1">
      <c r="A35" s="74"/>
      <c r="B35" s="3" t="s">
        <v>19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</row>
    <row r="36" spans="1:16" ht="11.25" customHeight="1">
      <c r="A36" s="74"/>
      <c r="B36" s="3" t="s">
        <v>20</v>
      </c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</row>
    <row r="37" spans="1:16" ht="11.25" customHeight="1">
      <c r="A37" s="74"/>
      <c r="B37" s="3" t="s">
        <v>21</v>
      </c>
      <c r="C37" s="82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ht="14.25" customHeight="1">
      <c r="A38" s="74"/>
      <c r="B38" s="6" t="s">
        <v>22</v>
      </c>
      <c r="C38" s="6"/>
      <c r="D38" s="7" t="s">
        <v>47</v>
      </c>
      <c r="E38" s="21">
        <f>SUM(E39:E41)</f>
        <v>678987.87</v>
      </c>
      <c r="F38" s="21">
        <f>SUM(F39:F41)</f>
        <v>378987.87</v>
      </c>
      <c r="G38" s="21">
        <f>SUM(G39:G41)</f>
        <v>300000</v>
      </c>
      <c r="H38" s="21">
        <f>I38+M38</f>
        <v>660037.69</v>
      </c>
      <c r="I38" s="21">
        <f>SUM(J38:L38)</f>
        <v>360037.69</v>
      </c>
      <c r="J38" s="21">
        <f>SUM(J39:J41)</f>
        <v>0</v>
      </c>
      <c r="K38" s="21">
        <f>SUM(K39:K41)</f>
        <v>0</v>
      </c>
      <c r="L38" s="21">
        <v>360037.69</v>
      </c>
      <c r="M38" s="21">
        <f>SUM(N38+O38+P38)</f>
        <v>300000</v>
      </c>
      <c r="N38" s="21">
        <f>SUM(N39:N41)</f>
        <v>0</v>
      </c>
      <c r="O38" s="21">
        <f>SUM(O39:O41)</f>
        <v>0</v>
      </c>
      <c r="P38" s="21">
        <v>300000</v>
      </c>
    </row>
    <row r="39" spans="1:16" ht="11.25" customHeight="1">
      <c r="A39" s="74"/>
      <c r="B39" s="8" t="s">
        <v>38</v>
      </c>
      <c r="C39" s="51"/>
      <c r="D39" s="51"/>
      <c r="E39" s="15">
        <f>F39+G39</f>
        <v>12614.48</v>
      </c>
      <c r="F39" s="15">
        <v>12614.48</v>
      </c>
      <c r="G39" s="15">
        <v>0</v>
      </c>
      <c r="H39" s="56"/>
      <c r="I39" s="56"/>
      <c r="J39" s="56"/>
      <c r="K39" s="56"/>
      <c r="L39" s="56"/>
      <c r="M39" s="56"/>
      <c r="N39" s="37"/>
      <c r="O39" s="56"/>
      <c r="P39" s="56"/>
    </row>
    <row r="40" spans="1:16" ht="11.25" customHeight="1">
      <c r="A40" s="74"/>
      <c r="B40" s="12" t="s">
        <v>37</v>
      </c>
      <c r="C40" s="66"/>
      <c r="D40" s="66"/>
      <c r="E40" s="15">
        <f>F40+G40</f>
        <v>6335.7</v>
      </c>
      <c r="F40" s="16">
        <v>6335.7</v>
      </c>
      <c r="G40" s="16"/>
      <c r="H40" s="38"/>
      <c r="I40" s="38"/>
      <c r="J40" s="38"/>
      <c r="K40" s="38"/>
      <c r="L40" s="38"/>
      <c r="M40" s="38"/>
      <c r="N40" s="37"/>
      <c r="O40" s="38"/>
      <c r="P40" s="38"/>
    </row>
    <row r="41" spans="1:16" s="13" customFormat="1" ht="11.25" customHeight="1">
      <c r="A41" s="75"/>
      <c r="B41" s="14" t="s">
        <v>46</v>
      </c>
      <c r="C41" s="66"/>
      <c r="D41" s="66"/>
      <c r="E41" s="17">
        <f>F41+G41</f>
        <v>660037.69</v>
      </c>
      <c r="F41" s="17">
        <f>I38</f>
        <v>360037.69</v>
      </c>
      <c r="G41" s="17">
        <f>M38</f>
        <v>300000</v>
      </c>
      <c r="H41" s="38"/>
      <c r="I41" s="38"/>
      <c r="J41" s="38"/>
      <c r="K41" s="38"/>
      <c r="L41" s="38"/>
      <c r="M41" s="38"/>
      <c r="N41" s="37"/>
      <c r="O41" s="38"/>
      <c r="P41" s="38"/>
    </row>
    <row r="42" spans="1:16" ht="11.25" customHeight="1">
      <c r="A42" s="68" t="s">
        <v>52</v>
      </c>
      <c r="B42" s="11" t="s">
        <v>18</v>
      </c>
      <c r="C42" s="42" t="s">
        <v>50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1.25" customHeight="1">
      <c r="A43" s="69"/>
      <c r="B43" s="3" t="s">
        <v>19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1.25" customHeight="1">
      <c r="A44" s="69"/>
      <c r="B44" s="3" t="s">
        <v>20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1:16" ht="10.5" customHeight="1">
      <c r="A45" s="69"/>
      <c r="B45" s="3" t="s">
        <v>21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1:16" ht="14.25" customHeight="1">
      <c r="A46" s="70"/>
      <c r="B46" s="6" t="s">
        <v>22</v>
      </c>
      <c r="C46" s="6"/>
      <c r="D46" s="7" t="s">
        <v>47</v>
      </c>
      <c r="E46" s="21">
        <f>SUM(E47:E49)</f>
        <v>335000</v>
      </c>
      <c r="F46" s="21">
        <f>SUM(F47:F49)</f>
        <v>168369</v>
      </c>
      <c r="G46" s="21">
        <f>SUM(G47:G49)</f>
        <v>166631</v>
      </c>
      <c r="H46" s="21">
        <f>I46+M46</f>
        <v>335000</v>
      </c>
      <c r="I46" s="21">
        <f>SUM(J46:L46)</f>
        <v>168369</v>
      </c>
      <c r="J46" s="21">
        <f>SUM(J47:J49)</f>
        <v>0</v>
      </c>
      <c r="K46" s="21">
        <f>SUM(K47:K49)</f>
        <v>0</v>
      </c>
      <c r="L46" s="21">
        <v>168369</v>
      </c>
      <c r="M46" s="21">
        <f>SUM(N46+O46+P46)</f>
        <v>166631</v>
      </c>
      <c r="N46" s="21">
        <f>SUM(N47:N49)</f>
        <v>0</v>
      </c>
      <c r="O46" s="21">
        <f>SUM(O47:O49)</f>
        <v>0</v>
      </c>
      <c r="P46" s="21">
        <v>166631</v>
      </c>
    </row>
    <row r="47" spans="1:16" ht="11.25" customHeight="1">
      <c r="A47" s="70"/>
      <c r="B47" s="8" t="s">
        <v>38</v>
      </c>
      <c r="C47" s="51"/>
      <c r="D47" s="51"/>
      <c r="E47" s="15">
        <f>F47+G47</f>
        <v>0</v>
      </c>
      <c r="F47" s="15">
        <v>0</v>
      </c>
      <c r="G47" s="15">
        <v>0</v>
      </c>
      <c r="H47" s="56"/>
      <c r="I47" s="56"/>
      <c r="J47" s="56"/>
      <c r="K47" s="56"/>
      <c r="L47" s="56"/>
      <c r="M47" s="56"/>
      <c r="N47" s="37"/>
      <c r="O47" s="56"/>
      <c r="P47" s="56"/>
    </row>
    <row r="48" spans="1:16" ht="11.25" customHeight="1">
      <c r="A48" s="70"/>
      <c r="B48" s="12" t="s">
        <v>37</v>
      </c>
      <c r="C48" s="51"/>
      <c r="D48" s="51"/>
      <c r="E48" s="15">
        <f>F48+G48</f>
        <v>0</v>
      </c>
      <c r="F48" s="16">
        <v>0</v>
      </c>
      <c r="G48" s="16">
        <v>0</v>
      </c>
      <c r="H48" s="38"/>
      <c r="I48" s="38"/>
      <c r="J48" s="38"/>
      <c r="K48" s="38"/>
      <c r="L48" s="38"/>
      <c r="M48" s="38"/>
      <c r="N48" s="37"/>
      <c r="O48" s="38"/>
      <c r="P48" s="38"/>
    </row>
    <row r="49" spans="1:16" ht="11.25" customHeight="1">
      <c r="A49" s="71"/>
      <c r="B49" s="14" t="s">
        <v>46</v>
      </c>
      <c r="C49" s="52"/>
      <c r="D49" s="52"/>
      <c r="E49" s="25">
        <f>F49+G49</f>
        <v>335000</v>
      </c>
      <c r="F49" s="25">
        <f>I46</f>
        <v>168369</v>
      </c>
      <c r="G49" s="25">
        <f>M46</f>
        <v>166631</v>
      </c>
      <c r="H49" s="62"/>
      <c r="I49" s="62"/>
      <c r="J49" s="62"/>
      <c r="K49" s="62"/>
      <c r="L49" s="62"/>
      <c r="M49" s="62"/>
      <c r="N49" s="72"/>
      <c r="O49" s="62"/>
      <c r="P49" s="62"/>
    </row>
    <row r="50" spans="1:16" ht="11.25" customHeight="1">
      <c r="A50" s="92" t="s">
        <v>32</v>
      </c>
      <c r="B50" s="11" t="s">
        <v>18</v>
      </c>
      <c r="C50" s="42" t="s">
        <v>63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1:16" ht="11.25" customHeight="1">
      <c r="A51" s="93"/>
      <c r="B51" s="3" t="s">
        <v>19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1:16" ht="11.25" customHeight="1">
      <c r="A52" s="93"/>
      <c r="B52" s="3" t="s">
        <v>20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</row>
    <row r="53" spans="1:16" ht="11.25" customHeight="1">
      <c r="A53" s="93"/>
      <c r="B53" s="3" t="s">
        <v>21</v>
      </c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</row>
    <row r="54" spans="1:16" ht="15.75" customHeight="1">
      <c r="A54" s="93"/>
      <c r="B54" s="6" t="s">
        <v>22</v>
      </c>
      <c r="C54" s="6"/>
      <c r="D54" s="7" t="s">
        <v>62</v>
      </c>
      <c r="E54" s="21">
        <f>SUM(E55:E56)</f>
        <v>1285000</v>
      </c>
      <c r="F54" s="21">
        <f>SUM(F55:F56)</f>
        <v>795836.7</v>
      </c>
      <c r="G54" s="21">
        <f>SUM(G55:G56)</f>
        <v>489163.3</v>
      </c>
      <c r="H54" s="21">
        <f>I54+M54</f>
        <v>1285000</v>
      </c>
      <c r="I54" s="21">
        <f>SUM(J54:L54)</f>
        <v>795836.7</v>
      </c>
      <c r="J54" s="21">
        <f>SUM(J55:J56)</f>
        <v>0</v>
      </c>
      <c r="K54" s="21">
        <f>SUM(K55:K56)</f>
        <v>0</v>
      </c>
      <c r="L54" s="21">
        <v>795836.7</v>
      </c>
      <c r="M54" s="21">
        <f>SUM(N54+O54+P54)</f>
        <v>489163.3</v>
      </c>
      <c r="N54" s="21">
        <f>SUM(N55:N56)</f>
        <v>0</v>
      </c>
      <c r="O54" s="21">
        <f>SUM(O55:O56)</f>
        <v>0</v>
      </c>
      <c r="P54" s="21">
        <v>489163.3</v>
      </c>
    </row>
    <row r="55" spans="1:16" ht="11.25">
      <c r="A55" s="93"/>
      <c r="B55" s="12" t="s">
        <v>37</v>
      </c>
      <c r="C55" s="67"/>
      <c r="D55" s="67"/>
      <c r="E55" s="15">
        <f>F55+G55</f>
        <v>0</v>
      </c>
      <c r="F55" s="16">
        <v>0</v>
      </c>
      <c r="G55" s="16">
        <v>0</v>
      </c>
      <c r="H55" s="89"/>
      <c r="I55" s="89"/>
      <c r="J55" s="89"/>
      <c r="K55" s="89"/>
      <c r="L55" s="89"/>
      <c r="M55" s="89"/>
      <c r="N55" s="89"/>
      <c r="O55" s="89"/>
      <c r="P55" s="89"/>
    </row>
    <row r="56" spans="1:16" s="13" customFormat="1" ht="11.25">
      <c r="A56" s="94"/>
      <c r="B56" s="14" t="s">
        <v>46</v>
      </c>
      <c r="C56" s="91"/>
      <c r="D56" s="91"/>
      <c r="E56" s="17">
        <f>F56+G56</f>
        <v>1285000</v>
      </c>
      <c r="F56" s="17">
        <f>I54</f>
        <v>795836.7</v>
      </c>
      <c r="G56" s="17">
        <f>M54</f>
        <v>489163.3</v>
      </c>
      <c r="H56" s="90"/>
      <c r="I56" s="90"/>
      <c r="J56" s="90"/>
      <c r="K56" s="90"/>
      <c r="L56" s="90"/>
      <c r="M56" s="90"/>
      <c r="N56" s="90"/>
      <c r="O56" s="90"/>
      <c r="P56" s="90"/>
    </row>
    <row r="57" spans="1:16" ht="11.25" customHeight="1">
      <c r="A57" s="64" t="s">
        <v>64</v>
      </c>
      <c r="B57" s="11" t="s">
        <v>18</v>
      </c>
      <c r="C57" s="42" t="s">
        <v>40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4"/>
    </row>
    <row r="58" spans="1:16" ht="11.25" customHeight="1">
      <c r="A58" s="65"/>
      <c r="B58" s="3" t="s">
        <v>19</v>
      </c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spans="1:16" ht="11.25" customHeight="1">
      <c r="A59" s="65"/>
      <c r="B59" s="3" t="s">
        <v>20</v>
      </c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</row>
    <row r="60" spans="1:16" ht="11.25" customHeight="1">
      <c r="A60" s="65"/>
      <c r="B60" s="3" t="s">
        <v>21</v>
      </c>
      <c r="C60" s="48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0"/>
    </row>
    <row r="61" spans="1:16" ht="15.75" customHeight="1">
      <c r="A61" s="65"/>
      <c r="B61" s="6" t="s">
        <v>22</v>
      </c>
      <c r="C61" s="6"/>
      <c r="D61" s="7" t="s">
        <v>39</v>
      </c>
      <c r="E61" s="21">
        <f>SUM(E62:E64)</f>
        <v>297169</v>
      </c>
      <c r="F61" s="21">
        <f>SUM(F62:F64)</f>
        <v>139304</v>
      </c>
      <c r="G61" s="21">
        <f>SUM(G62:G64)</f>
        <v>157865</v>
      </c>
      <c r="H61" s="21">
        <f>I61+M61</f>
        <v>272190</v>
      </c>
      <c r="I61" s="21">
        <f>SUM(J61:L61)</f>
        <v>133190</v>
      </c>
      <c r="J61" s="21">
        <f>SUM(J62:J64)</f>
        <v>0</v>
      </c>
      <c r="K61" s="21">
        <f>SUM(K62:K64)</f>
        <v>0</v>
      </c>
      <c r="L61" s="21">
        <v>133190</v>
      </c>
      <c r="M61" s="21">
        <f>SUM(N61+O61+P61)</f>
        <v>139000</v>
      </c>
      <c r="N61" s="21">
        <f>SUM(N62:N64)</f>
        <v>0</v>
      </c>
      <c r="O61" s="21">
        <f>SUM(O62:O64)</f>
        <v>0</v>
      </c>
      <c r="P61" s="21">
        <v>139000</v>
      </c>
    </row>
    <row r="62" spans="1:16" ht="12" customHeight="1">
      <c r="A62" s="65"/>
      <c r="B62" s="8" t="s">
        <v>38</v>
      </c>
      <c r="C62" s="51"/>
      <c r="D62" s="51"/>
      <c r="E62" s="15">
        <f>F62+G62</f>
        <v>24979</v>
      </c>
      <c r="F62" s="15">
        <v>6114</v>
      </c>
      <c r="G62" s="15">
        <v>18865</v>
      </c>
      <c r="H62" s="56"/>
      <c r="I62" s="56"/>
      <c r="J62" s="56"/>
      <c r="K62" s="56"/>
      <c r="L62" s="56"/>
      <c r="M62" s="56"/>
      <c r="N62" s="37"/>
      <c r="O62" s="56"/>
      <c r="P62" s="56"/>
    </row>
    <row r="63" spans="1:16" ht="11.25">
      <c r="A63" s="65"/>
      <c r="B63" s="12" t="s">
        <v>37</v>
      </c>
      <c r="C63" s="51"/>
      <c r="D63" s="51"/>
      <c r="E63" s="15">
        <f>F63+G63</f>
        <v>0</v>
      </c>
      <c r="F63" s="16">
        <v>0</v>
      </c>
      <c r="G63" s="16">
        <v>0</v>
      </c>
      <c r="H63" s="38"/>
      <c r="I63" s="38"/>
      <c r="J63" s="38"/>
      <c r="K63" s="38"/>
      <c r="L63" s="38"/>
      <c r="M63" s="38"/>
      <c r="N63" s="37"/>
      <c r="O63" s="38"/>
      <c r="P63" s="38"/>
    </row>
    <row r="64" spans="1:16" s="13" customFormat="1" ht="11.25">
      <c r="A64" s="95"/>
      <c r="B64" s="14" t="s">
        <v>46</v>
      </c>
      <c r="C64" s="52"/>
      <c r="D64" s="52"/>
      <c r="E64" s="17">
        <f>F64+G64</f>
        <v>272190</v>
      </c>
      <c r="F64" s="17">
        <f>I61</f>
        <v>133190</v>
      </c>
      <c r="G64" s="17">
        <f>M61</f>
        <v>139000</v>
      </c>
      <c r="H64" s="38"/>
      <c r="I64" s="38"/>
      <c r="J64" s="38"/>
      <c r="K64" s="38"/>
      <c r="L64" s="38"/>
      <c r="M64" s="38"/>
      <c r="N64" s="37"/>
      <c r="O64" s="38"/>
      <c r="P64" s="38"/>
    </row>
    <row r="65" spans="1:16" s="28" customFormat="1" ht="20.25" customHeight="1">
      <c r="A65" s="60" t="s">
        <v>33</v>
      </c>
      <c r="B65" s="61"/>
      <c r="C65" s="54" t="s">
        <v>1</v>
      </c>
      <c r="D65" s="55"/>
      <c r="E65" s="27">
        <f aca="true" t="shared" si="0" ref="E65:P65">E77+E70</f>
        <v>1173746.0899999999</v>
      </c>
      <c r="F65" s="27">
        <f t="shared" si="0"/>
        <v>212891.13999999998</v>
      </c>
      <c r="G65" s="27">
        <f t="shared" si="0"/>
        <v>960854.9500000001</v>
      </c>
      <c r="H65" s="27">
        <f t="shared" si="0"/>
        <v>201719</v>
      </c>
      <c r="I65" s="27">
        <f t="shared" si="0"/>
        <v>39854.08</v>
      </c>
      <c r="J65" s="27">
        <f t="shared" si="0"/>
        <v>0</v>
      </c>
      <c r="K65" s="27">
        <f t="shared" si="0"/>
        <v>0</v>
      </c>
      <c r="L65" s="27">
        <f t="shared" si="0"/>
        <v>39854.08</v>
      </c>
      <c r="M65" s="27">
        <f t="shared" si="0"/>
        <v>161864.91999999998</v>
      </c>
      <c r="N65" s="27">
        <f t="shared" si="0"/>
        <v>0</v>
      </c>
      <c r="O65" s="27">
        <f t="shared" si="0"/>
        <v>0</v>
      </c>
      <c r="P65" s="27">
        <f t="shared" si="0"/>
        <v>161864.91999999998</v>
      </c>
    </row>
    <row r="66" spans="1:16" s="28" customFormat="1" ht="13.5" customHeight="1">
      <c r="A66" s="39" t="s">
        <v>55</v>
      </c>
      <c r="B66" s="11" t="s">
        <v>18</v>
      </c>
      <c r="C66" s="42" t="s">
        <v>43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1:16" s="28" customFormat="1" ht="12.75" customHeight="1">
      <c r="A67" s="40"/>
      <c r="B67" s="3" t="s">
        <v>19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</row>
    <row r="68" spans="1:16" s="28" customFormat="1" ht="9.75" customHeight="1">
      <c r="A68" s="40"/>
      <c r="B68" s="3" t="s">
        <v>20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1:16" s="28" customFormat="1" ht="11.25" customHeight="1">
      <c r="A69" s="40"/>
      <c r="B69" s="3" t="s">
        <v>21</v>
      </c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</row>
    <row r="70" spans="1:16" s="28" customFormat="1" ht="13.5" customHeight="1">
      <c r="A70" s="40"/>
      <c r="B70" s="6" t="s">
        <v>22</v>
      </c>
      <c r="C70" s="6"/>
      <c r="D70" s="7" t="s">
        <v>44</v>
      </c>
      <c r="E70" s="21">
        <f>SUM(E71:E72)</f>
        <v>69888</v>
      </c>
      <c r="F70" s="21">
        <f>SUM(F71:F72)</f>
        <v>0</v>
      </c>
      <c r="G70" s="21">
        <f>SUM(G71:G72)</f>
        <v>69888</v>
      </c>
      <c r="H70" s="21">
        <f>I70+M70</f>
        <v>50469</v>
      </c>
      <c r="I70" s="21">
        <f>K70+L70+J70</f>
        <v>0</v>
      </c>
      <c r="J70" s="21">
        <f>SUM(J71:J72)</f>
        <v>0</v>
      </c>
      <c r="K70" s="21">
        <v>0</v>
      </c>
      <c r="L70" s="21">
        <v>0</v>
      </c>
      <c r="M70" s="21">
        <f>N70+O70+P70</f>
        <v>50469</v>
      </c>
      <c r="N70" s="21">
        <f>SUM(N71:N72)</f>
        <v>0</v>
      </c>
      <c r="O70" s="21">
        <f>SUM(O71:O72)</f>
        <v>0</v>
      </c>
      <c r="P70" s="21">
        <v>50469</v>
      </c>
    </row>
    <row r="71" spans="1:16" s="28" customFormat="1" ht="10.5" customHeight="1">
      <c r="A71" s="40"/>
      <c r="B71" s="3" t="s">
        <v>37</v>
      </c>
      <c r="C71" s="51"/>
      <c r="D71" s="51"/>
      <c r="E71" s="15">
        <v>19419</v>
      </c>
      <c r="F71" s="15">
        <v>0</v>
      </c>
      <c r="G71" s="16">
        <v>19419</v>
      </c>
      <c r="H71" s="38"/>
      <c r="I71" s="38"/>
      <c r="J71" s="38"/>
      <c r="K71" s="38"/>
      <c r="L71" s="38"/>
      <c r="M71" s="38"/>
      <c r="N71" s="37"/>
      <c r="O71" s="38"/>
      <c r="P71" s="38"/>
    </row>
    <row r="72" spans="1:16" s="28" customFormat="1" ht="13.5" customHeight="1">
      <c r="A72" s="41"/>
      <c r="B72" s="14" t="s">
        <v>46</v>
      </c>
      <c r="C72" s="52"/>
      <c r="D72" s="52"/>
      <c r="E72" s="17">
        <f>F72+G72</f>
        <v>50469</v>
      </c>
      <c r="F72" s="17">
        <v>0</v>
      </c>
      <c r="G72" s="17">
        <v>50469</v>
      </c>
      <c r="H72" s="38"/>
      <c r="I72" s="38"/>
      <c r="J72" s="38"/>
      <c r="K72" s="38"/>
      <c r="L72" s="38"/>
      <c r="M72" s="38"/>
      <c r="N72" s="37"/>
      <c r="O72" s="38"/>
      <c r="P72" s="38"/>
    </row>
    <row r="73" spans="1:16" s="13" customFormat="1" ht="13.5" customHeight="1">
      <c r="A73" s="64" t="s">
        <v>56</v>
      </c>
      <c r="B73" s="11" t="s">
        <v>18</v>
      </c>
      <c r="C73" s="42" t="s">
        <v>57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4"/>
    </row>
    <row r="74" spans="1:16" ht="11.25" customHeight="1">
      <c r="A74" s="65"/>
      <c r="B74" s="3" t="s">
        <v>19</v>
      </c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</row>
    <row r="75" spans="1:16" ht="11.25" customHeight="1">
      <c r="A75" s="65"/>
      <c r="B75" s="3" t="s">
        <v>20</v>
      </c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7"/>
    </row>
    <row r="76" spans="1:16" ht="11.25" customHeight="1">
      <c r="A76" s="65"/>
      <c r="B76" s="3" t="s">
        <v>21</v>
      </c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</row>
    <row r="77" spans="1:16" ht="11.25" customHeight="1">
      <c r="A77" s="65"/>
      <c r="B77" s="6" t="s">
        <v>22</v>
      </c>
      <c r="C77" s="6"/>
      <c r="D77" s="7" t="s">
        <v>58</v>
      </c>
      <c r="E77" s="21">
        <f>SUM(E78:E81)</f>
        <v>1103858.0899999999</v>
      </c>
      <c r="F77" s="21">
        <f>SUM(F78:F81)</f>
        <v>212891.13999999998</v>
      </c>
      <c r="G77" s="21">
        <f>SUM(G78:G81)</f>
        <v>890966.9500000001</v>
      </c>
      <c r="H77" s="21">
        <f>I77+M77</f>
        <v>151250</v>
      </c>
      <c r="I77" s="21">
        <f>K77+L77+J77</f>
        <v>39854.08</v>
      </c>
      <c r="J77" s="21">
        <f>SUM(J78:J79)</f>
        <v>0</v>
      </c>
      <c r="K77" s="21">
        <v>0</v>
      </c>
      <c r="L77" s="21">
        <v>39854.08</v>
      </c>
      <c r="M77" s="21">
        <f>N77+O77+P77</f>
        <v>111395.92</v>
      </c>
      <c r="N77" s="21">
        <f>SUM(N78:N79)</f>
        <v>0</v>
      </c>
      <c r="O77" s="21">
        <f>SUM(O78:O79)</f>
        <v>0</v>
      </c>
      <c r="P77" s="21">
        <v>111395.92</v>
      </c>
    </row>
    <row r="78" spans="1:16" ht="11.25" customHeight="1" hidden="1">
      <c r="A78" s="65"/>
      <c r="B78" s="3" t="s">
        <v>35</v>
      </c>
      <c r="C78" s="66"/>
      <c r="D78" s="66"/>
      <c r="E78" s="15"/>
      <c r="F78" s="15"/>
      <c r="G78" s="15"/>
      <c r="H78" s="56"/>
      <c r="I78" s="56"/>
      <c r="J78" s="56"/>
      <c r="K78" s="56"/>
      <c r="L78" s="56"/>
      <c r="M78" s="56"/>
      <c r="N78" s="37"/>
      <c r="O78" s="56"/>
      <c r="P78" s="56"/>
    </row>
    <row r="79" spans="1:16" ht="11.25" customHeight="1">
      <c r="A79" s="65"/>
      <c r="B79" s="14" t="s">
        <v>46</v>
      </c>
      <c r="C79" s="67"/>
      <c r="D79" s="67"/>
      <c r="E79" s="21">
        <f>F79+G79</f>
        <v>151250</v>
      </c>
      <c r="F79" s="21">
        <f>I77</f>
        <v>39854.08</v>
      </c>
      <c r="G79" s="21">
        <f>P77</f>
        <v>111395.92</v>
      </c>
      <c r="H79" s="38"/>
      <c r="I79" s="38"/>
      <c r="J79" s="38"/>
      <c r="K79" s="38"/>
      <c r="L79" s="38"/>
      <c r="M79" s="38"/>
      <c r="N79" s="37"/>
      <c r="O79" s="38"/>
      <c r="P79" s="38"/>
    </row>
    <row r="80" spans="1:16" ht="11.25" customHeight="1">
      <c r="A80" s="31"/>
      <c r="B80" s="34" t="s">
        <v>60</v>
      </c>
      <c r="C80" s="32"/>
      <c r="D80" s="32"/>
      <c r="E80" s="35">
        <f>F80+G80</f>
        <v>494143.35</v>
      </c>
      <c r="F80" s="35">
        <v>34143.35</v>
      </c>
      <c r="G80" s="35">
        <v>460000</v>
      </c>
      <c r="H80" s="30"/>
      <c r="I80" s="30"/>
      <c r="J80" s="30"/>
      <c r="K80" s="30"/>
      <c r="L80" s="30"/>
      <c r="M80" s="30"/>
      <c r="N80" s="26"/>
      <c r="O80" s="30"/>
      <c r="P80" s="30"/>
    </row>
    <row r="81" spans="1:16" ht="11.25" customHeight="1">
      <c r="A81" s="29"/>
      <c r="B81" s="34" t="s">
        <v>61</v>
      </c>
      <c r="C81" s="33"/>
      <c r="D81" s="33"/>
      <c r="E81" s="35">
        <f>F81+G81</f>
        <v>458464.74</v>
      </c>
      <c r="F81" s="36">
        <v>138893.71</v>
      </c>
      <c r="G81" s="36">
        <v>319571.03</v>
      </c>
      <c r="H81" s="30"/>
      <c r="I81" s="30"/>
      <c r="J81" s="30"/>
      <c r="K81" s="30"/>
      <c r="L81" s="30"/>
      <c r="M81" s="30"/>
      <c r="N81" s="26"/>
      <c r="O81" s="30"/>
      <c r="P81" s="30"/>
    </row>
    <row r="82" spans="1:16" ht="24" customHeight="1">
      <c r="A82" s="57" t="s">
        <v>23</v>
      </c>
      <c r="B82" s="57"/>
      <c r="C82" s="58" t="s">
        <v>1</v>
      </c>
      <c r="D82" s="59"/>
      <c r="E82" s="22">
        <f>E65+E9</f>
        <v>7488448.28</v>
      </c>
      <c r="F82" s="22">
        <f>F65+F9</f>
        <v>3540416.03</v>
      </c>
      <c r="G82" s="22">
        <f>G65+G9</f>
        <v>3948032.25</v>
      </c>
      <c r="H82" s="22">
        <f>H65+H9</f>
        <v>6366581.46</v>
      </c>
      <c r="I82" s="22">
        <f>I65+I9</f>
        <v>3266919.24</v>
      </c>
      <c r="J82" s="22">
        <f>J65+J9</f>
        <v>0</v>
      </c>
      <c r="K82" s="22">
        <f>K65+K9</f>
        <v>0</v>
      </c>
      <c r="L82" s="22">
        <f>L65+L9</f>
        <v>3266919.24</v>
      </c>
      <c r="M82" s="22">
        <f>M65+M9</f>
        <v>3099662.2199999997</v>
      </c>
      <c r="N82" s="22">
        <f>N65+N9</f>
        <v>0</v>
      </c>
      <c r="O82" s="22">
        <f>O65+O9</f>
        <v>0</v>
      </c>
      <c r="P82" s="22">
        <f>P65+P9</f>
        <v>3099662.2199999997</v>
      </c>
    </row>
    <row r="84" spans="1:10" ht="11.25">
      <c r="A84" s="63" t="s">
        <v>24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6" ht="11.25">
      <c r="A85" s="1" t="s">
        <v>25</v>
      </c>
      <c r="P85" s="5"/>
    </row>
    <row r="87" ht="11.25">
      <c r="A87" s="1" t="s">
        <v>41</v>
      </c>
    </row>
  </sheetData>
  <sheetProtection/>
  <mergeCells count="142">
    <mergeCell ref="N55:N56"/>
    <mergeCell ref="O55:O56"/>
    <mergeCell ref="P55:P56"/>
    <mergeCell ref="A50:A56"/>
    <mergeCell ref="C50:P53"/>
    <mergeCell ref="C55:C56"/>
    <mergeCell ref="D55:D56"/>
    <mergeCell ref="H55:H56"/>
    <mergeCell ref="I55:I56"/>
    <mergeCell ref="J55:J56"/>
    <mergeCell ref="K55:K56"/>
    <mergeCell ref="L55:L56"/>
    <mergeCell ref="M55:M56"/>
    <mergeCell ref="A57:A64"/>
    <mergeCell ref="H62:H64"/>
    <mergeCell ref="I62:I64"/>
    <mergeCell ref="J62:J64"/>
    <mergeCell ref="C57:P60"/>
    <mergeCell ref="K62:K64"/>
    <mergeCell ref="L62:L64"/>
    <mergeCell ref="O62:O64"/>
    <mergeCell ref="P62:P64"/>
    <mergeCell ref="C62:C64"/>
    <mergeCell ref="D62:D64"/>
    <mergeCell ref="M6:M7"/>
    <mergeCell ref="J6:L6"/>
    <mergeCell ref="M39:M41"/>
    <mergeCell ref="A2:A7"/>
    <mergeCell ref="B2:B7"/>
    <mergeCell ref="F2:G2"/>
    <mergeCell ref="H2:P2"/>
    <mergeCell ref="N39:N41"/>
    <mergeCell ref="K39:K41"/>
    <mergeCell ref="M62:M64"/>
    <mergeCell ref="N62:N64"/>
    <mergeCell ref="C10:P13"/>
    <mergeCell ref="F3:F7"/>
    <mergeCell ref="C2:C7"/>
    <mergeCell ref="D2:D7"/>
    <mergeCell ref="E2:E7"/>
    <mergeCell ref="M5:P5"/>
    <mergeCell ref="K23:K25"/>
    <mergeCell ref="C18:P21"/>
    <mergeCell ref="C23:C25"/>
    <mergeCell ref="D23:D25"/>
    <mergeCell ref="L23:L25"/>
    <mergeCell ref="I23:I25"/>
    <mergeCell ref="P15:P17"/>
    <mergeCell ref="H23:H25"/>
    <mergeCell ref="N23:N25"/>
    <mergeCell ref="O15:O17"/>
    <mergeCell ref="N15:N17"/>
    <mergeCell ref="A26:A33"/>
    <mergeCell ref="H3:P3"/>
    <mergeCell ref="I4:P4"/>
    <mergeCell ref="G3:G7"/>
    <mergeCell ref="I5:L5"/>
    <mergeCell ref="I6:I7"/>
    <mergeCell ref="N6:P6"/>
    <mergeCell ref="H4:H7"/>
    <mergeCell ref="C9:D9"/>
    <mergeCell ref="A18:A25"/>
    <mergeCell ref="A34:A41"/>
    <mergeCell ref="C34:P37"/>
    <mergeCell ref="J23:J25"/>
    <mergeCell ref="H39:H41"/>
    <mergeCell ref="I39:I41"/>
    <mergeCell ref="J39:J41"/>
    <mergeCell ref="H31:H33"/>
    <mergeCell ref="I31:I33"/>
    <mergeCell ref="L39:L41"/>
    <mergeCell ref="P31:P33"/>
    <mergeCell ref="A10:A17"/>
    <mergeCell ref="C15:C17"/>
    <mergeCell ref="D15:D17"/>
    <mergeCell ref="H15:H17"/>
    <mergeCell ref="I15:I17"/>
    <mergeCell ref="J15:J17"/>
    <mergeCell ref="O39:O41"/>
    <mergeCell ref="P39:P41"/>
    <mergeCell ref="C39:C41"/>
    <mergeCell ref="D39:D41"/>
    <mergeCell ref="C31:C33"/>
    <mergeCell ref="J31:J33"/>
    <mergeCell ref="O31:O33"/>
    <mergeCell ref="D31:D33"/>
    <mergeCell ref="K47:K49"/>
    <mergeCell ref="L47:L49"/>
    <mergeCell ref="M47:M49"/>
    <mergeCell ref="N47:N49"/>
    <mergeCell ref="J47:J49"/>
    <mergeCell ref="C42:P45"/>
    <mergeCell ref="M23:M25"/>
    <mergeCell ref="M31:M33"/>
    <mergeCell ref="N31:N33"/>
    <mergeCell ref="K31:K33"/>
    <mergeCell ref="K15:K17"/>
    <mergeCell ref="L15:L17"/>
    <mergeCell ref="M15:M17"/>
    <mergeCell ref="C26:P29"/>
    <mergeCell ref="L31:L33"/>
    <mergeCell ref="P23:P25"/>
    <mergeCell ref="O23:O25"/>
    <mergeCell ref="J78:J79"/>
    <mergeCell ref="K78:K79"/>
    <mergeCell ref="L78:L79"/>
    <mergeCell ref="P47:P49"/>
    <mergeCell ref="A42:A49"/>
    <mergeCell ref="C47:C49"/>
    <mergeCell ref="D47:D49"/>
    <mergeCell ref="H47:H49"/>
    <mergeCell ref="I47:I49"/>
    <mergeCell ref="A82:B82"/>
    <mergeCell ref="C82:D82"/>
    <mergeCell ref="M78:M79"/>
    <mergeCell ref="A65:B65"/>
    <mergeCell ref="O47:O49"/>
    <mergeCell ref="A84:J84"/>
    <mergeCell ref="A73:A79"/>
    <mergeCell ref="C73:P76"/>
    <mergeCell ref="C78:C79"/>
    <mergeCell ref="D78:D79"/>
    <mergeCell ref="K71:K72"/>
    <mergeCell ref="L71:L72"/>
    <mergeCell ref="M71:M72"/>
    <mergeCell ref="A1:P1"/>
    <mergeCell ref="C65:D65"/>
    <mergeCell ref="N78:N79"/>
    <mergeCell ref="O78:O79"/>
    <mergeCell ref="P78:P79"/>
    <mergeCell ref="H78:H79"/>
    <mergeCell ref="I78:I79"/>
    <mergeCell ref="N71:N72"/>
    <mergeCell ref="O71:O72"/>
    <mergeCell ref="P71:P72"/>
    <mergeCell ref="A66:A72"/>
    <mergeCell ref="C66:P69"/>
    <mergeCell ref="C71:C72"/>
    <mergeCell ref="D71:D72"/>
    <mergeCell ref="H71:H72"/>
    <mergeCell ref="I71:I72"/>
    <mergeCell ref="J71:J72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 xml:space="preserve">&amp;R&amp;9Załącznik nr 4
 do  Uchwały Rady Gminy Piecki z dnia 28 listopada 2019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2019-11-29T09:33:43Z</cp:lastPrinted>
  <dcterms:created xsi:type="dcterms:W3CDTF">1998-12-09T13:02:10Z</dcterms:created>
  <dcterms:modified xsi:type="dcterms:W3CDTF">2019-11-29T11:22:18Z</dcterms:modified>
  <cp:category/>
  <cp:version/>
  <cp:contentType/>
  <cp:contentStatus/>
</cp:coreProperties>
</file>