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4 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<sst xmlns="http://schemas.openxmlformats.org/spreadsheetml/2006/main" count="107" uniqueCount="57">
  <si>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</si>
  <si>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</si>
  <si>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</si>
  <si>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</si>
  <si>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</si>
  <si>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</si>
  <si>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</si>
  <si>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</si>
  <si>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</si>
  <si>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</si>
  <si>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</si>
  <si>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</si>
  <si>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</si>
  <si>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</si>
  <si>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</si>
  <si>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</si>
  <si>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</si>
  <si>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</si>
  <si>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</si>
  <si>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</si>
  <si>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</si>
  <si>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</si>
  <si>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</si>
  <si>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</si>
  <si>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</si>
  <si>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</si>
  <si>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</si>
  <si>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</si>
  <si>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</si>
  <si>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</si>
  <si>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</si>
  <si>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 xml:space="preserve"> 2.  Wydatki bieżące </t>
  </si>
  <si>
    <t>1.2</t>
  </si>
  <si>
    <t>600-60016</t>
  </si>
  <si>
    <t>2018 r.</t>
  </si>
  <si>
    <t>2017 r.</t>
  </si>
  <si>
    <t>921-92109</t>
  </si>
  <si>
    <t>Sporządziła: Agata Naumowicz</t>
  </si>
  <si>
    <t>2019 r.</t>
  </si>
  <si>
    <t>Program Rozwoju Obszarów Wiejskich na lata  2014-2020,  Przebudowa ulicy Rolnej w Pieckach</t>
  </si>
  <si>
    <t xml:space="preserve">Wydatki* na programy i projekty realizowane ze środków pochodzących z funduszy strukturalnych i Funduszu Spójności oraz pozostałe środki pochodzące ze źródeł zagranicznych nie podlegających zwrotowi  2020 rok </t>
  </si>
  <si>
    <t>2020 rok</t>
  </si>
  <si>
    <t>2020 r.***</t>
  </si>
  <si>
    <t>2.1</t>
  </si>
  <si>
    <t>855-85506</t>
  </si>
  <si>
    <t>Regionalny Program Operacyjny Województwa Warmińsko-Mazurskiego na lata 2014-2020, Wsparcie osób sprawujących opiekę nad dziećmi do lat 3 w Gminie Piecki</t>
  </si>
  <si>
    <t>Regionalny Program Operacyjny Województwa Warmińsko-Mazurskiego na lata 2014-2020 , Rozbudowa o pomieszczenie świetlicy oraz przebudowa i nadbudowa budynku remizy strażackiej w Nawiadach</t>
  </si>
  <si>
    <t>853-85395</t>
  </si>
  <si>
    <t xml:space="preserve">Regionalny Program Operacyjny Województwa Warmińsko-Mazurskiego na lata 2014-2020 współfinansowany z Europejskiego Fundusz Społecznego, Rodzina to podstawa - program wsparcia rodzin w Gminie Piecki </t>
  </si>
  <si>
    <t>2.2</t>
  </si>
  <si>
    <t>2.3</t>
  </si>
  <si>
    <t>Program Operacyjny Polska Cyfrowa na lata 2014-2020, Wyeliminowanie terytorialnych różnic w możliwości dostepu do szerokopasmowego internetu o wysokich przepustowościach.</t>
  </si>
  <si>
    <t>801-80101</t>
  </si>
  <si>
    <t>1.3</t>
  </si>
  <si>
    <t>Regionalny Program Operacyjny Województwa Warmińsko-Mazurskiego na lata 2014-2020 , Wykorzystanie Instalacji OZE w obiektach publicznych Gminy Piecki</t>
  </si>
  <si>
    <t>900-90005</t>
  </si>
  <si>
    <t xml:space="preserve">Program Operacyjny Wiedza Edukacja Rozwój 2014-2020 współfinansowany z Europejskiego Funduszu Społecznego, Ponadnarodowa mobilność uczniów,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</si>
</sst>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4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0" fontId="4" fillId="34" borderId="0" xfId="52" applyFont="1" applyFill="1">
      <alignment/>
      <protection/>
    </xf>
    <xf numFmtId="4" fontId="3" fillId="4" borderId="10" xfId="52" applyNumberFormat="1" applyFont="1" applyFill="1" applyBorder="1">
      <alignment/>
      <protection/>
    </xf>
    <xf numFmtId="0" fontId="3" fillId="4" borderId="10" xfId="52" applyFont="1" applyFill="1" applyBorder="1" applyAlignment="1">
      <alignment horizontal="center"/>
      <protection/>
    </xf>
    <xf numFmtId="0" fontId="3" fillId="4" borderId="10" xfId="52" applyFont="1" applyFill="1" applyBorder="1">
      <alignment/>
      <protection/>
    </xf>
    <xf numFmtId="4" fontId="3" fillId="4" borderId="10" xfId="52" applyNumberFormat="1" applyFont="1" applyFill="1" applyBorder="1">
      <alignment/>
      <protection/>
    </xf>
    <xf numFmtId="4" fontId="3" fillId="11" borderId="10" xfId="52" applyNumberFormat="1" applyFont="1" applyFill="1" applyBorder="1">
      <alignment/>
      <protection/>
    </xf>
    <xf numFmtId="4" fontId="11" fillId="33" borderId="16" xfId="52" applyNumberFormat="1" applyFont="1" applyFill="1" applyBorder="1">
      <alignment/>
      <protection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18" xfId="52" applyFont="1" applyFill="1" applyBorder="1" applyAlignment="1">
      <alignment horizontal="center" vertical="center" wrapText="1"/>
      <protection/>
    </xf>
    <xf numFmtId="0" fontId="14" fillId="0" borderId="19" xfId="52" applyFont="1" applyFill="1" applyBorder="1" applyAlignment="1">
      <alignment horizontal="center" vertical="center" wrapText="1"/>
      <protection/>
    </xf>
    <xf numFmtId="0" fontId="14" fillId="0" borderId="20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1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4" fontId="12" fillId="0" borderId="11" xfId="52" applyNumberFormat="1" applyFont="1" applyBorder="1" applyAlignment="1">
      <alignment horizontal="center"/>
      <protection/>
    </xf>
    <xf numFmtId="4" fontId="12" fillId="0" borderId="15" xfId="52" applyNumberFormat="1" applyFont="1" applyBorder="1" applyAlignment="1">
      <alignment horizontal="center"/>
      <protection/>
    </xf>
    <xf numFmtId="4" fontId="12" fillId="0" borderId="20" xfId="52" applyNumberFormat="1" applyFont="1" applyBorder="1" applyAlignment="1">
      <alignment horizontal="center"/>
      <protection/>
    </xf>
    <xf numFmtId="49" fontId="4" fillId="0" borderId="25" xfId="52" applyNumberFormat="1" applyFont="1" applyBorder="1" applyAlignment="1">
      <alignment horizontal="center" vertical="center"/>
      <protection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" fontId="12" fillId="0" borderId="16" xfId="52" applyNumberFormat="1" applyFont="1" applyBorder="1" applyAlignment="1">
      <alignment horizontal="center"/>
      <protection/>
    </xf>
    <xf numFmtId="4" fontId="12" fillId="0" borderId="27" xfId="52" applyNumberFormat="1" applyFont="1" applyBorder="1" applyAlignment="1">
      <alignment horizontal="center"/>
      <protection/>
    </xf>
    <xf numFmtId="0" fontId="4" fillId="0" borderId="27" xfId="52" applyFont="1" applyBorder="1" applyAlignment="1">
      <alignment horizontal="center"/>
      <protection/>
    </xf>
    <xf numFmtId="0" fontId="3" fillId="4" borderId="17" xfId="52" applyFont="1" applyFill="1" applyBorder="1" applyAlignment="1">
      <alignment/>
      <protection/>
    </xf>
    <xf numFmtId="0" fontId="0" fillId="4" borderId="19" xfId="0" applyFill="1" applyBorder="1" applyAlignment="1">
      <alignment/>
    </xf>
    <xf numFmtId="0" fontId="7" fillId="0" borderId="0" xfId="52" applyFont="1" applyAlignment="1">
      <alignment horizontal="center" wrapText="1"/>
      <protection/>
    </xf>
    <xf numFmtId="0" fontId="3" fillId="4" borderId="12" xfId="52" applyFont="1" applyFill="1" applyBorder="1" applyAlignment="1">
      <alignment horizontal="center"/>
      <protection/>
    </xf>
    <xf numFmtId="0" fontId="1" fillId="4" borderId="28" xfId="0" applyFont="1" applyFill="1" applyBorder="1" applyAlignment="1">
      <alignment horizontal="center"/>
    </xf>
    <xf numFmtId="4" fontId="12" fillId="0" borderId="29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3" fillId="11" borderId="10" xfId="52" applyFont="1" applyFill="1" applyBorder="1" applyAlignment="1">
      <alignment horizontal="center"/>
      <protection/>
    </xf>
    <xf numFmtId="0" fontId="3" fillId="11" borderId="12" xfId="52" applyFont="1" applyFill="1" applyBorder="1" applyAlignment="1">
      <alignment horizontal="center"/>
      <protection/>
    </xf>
    <xf numFmtId="0" fontId="3" fillId="11" borderId="28" xfId="52" applyFont="1" applyFill="1" applyBorder="1" applyAlignment="1">
      <alignment horizontal="center"/>
      <protection/>
    </xf>
    <xf numFmtId="0" fontId="4" fillId="0" borderId="26" xfId="52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17" xfId="52" applyFont="1" applyFill="1" applyBorder="1" applyAlignment="1">
      <alignment horizontal="center" vertical="center" wrapText="1"/>
      <protection/>
    </xf>
    <xf numFmtId="0" fontId="13" fillId="0" borderId="18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3" fillId="4" borderId="28" xfId="52" applyFont="1" applyFill="1" applyBorder="1" applyAlignment="1">
      <alignment horizontal="center"/>
      <protection/>
    </xf>
    <xf numFmtId="0" fontId="15" fillId="33" borderId="10" xfId="52" applyFont="1" applyFill="1" applyBorder="1" applyAlignment="1">
      <alignment horizontal="center" vertical="center"/>
      <protection/>
    </xf>
    <xf numFmtId="0" fontId="15" fillId="33" borderId="1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115" zoomScaleNormal="115" zoomScalePageLayoutView="0" workbookViewId="0" topLeftCell="A22">
      <selection activeCell="R48" sqref="R48"/>
    </sheetView>
  </sheetViews>
  <sheetFormatPr defaultColWidth="10.25390625" defaultRowHeight="12.75"/>
  <cols>
    <col min="1" max="1" width="5.37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1.25" customHeight="1">
      <c r="A2" s="76" t="s">
        <v>2</v>
      </c>
      <c r="B2" s="76" t="s">
        <v>4</v>
      </c>
      <c r="C2" s="77" t="s">
        <v>5</v>
      </c>
      <c r="D2" s="77" t="s">
        <v>30</v>
      </c>
      <c r="E2" s="77" t="s">
        <v>29</v>
      </c>
      <c r="F2" s="76" t="s">
        <v>0</v>
      </c>
      <c r="G2" s="76"/>
      <c r="H2" s="76" t="s">
        <v>3</v>
      </c>
      <c r="I2" s="76"/>
      <c r="J2" s="76"/>
      <c r="K2" s="76"/>
      <c r="L2" s="76"/>
      <c r="M2" s="76"/>
      <c r="N2" s="76"/>
      <c r="O2" s="76"/>
      <c r="P2" s="76"/>
    </row>
    <row r="3" spans="1:16" ht="11.25" customHeight="1">
      <c r="A3" s="76"/>
      <c r="B3" s="76"/>
      <c r="C3" s="77"/>
      <c r="D3" s="77"/>
      <c r="E3" s="77"/>
      <c r="F3" s="77" t="s">
        <v>26</v>
      </c>
      <c r="G3" s="77" t="s">
        <v>27</v>
      </c>
      <c r="H3" s="76" t="s">
        <v>41</v>
      </c>
      <c r="I3" s="76"/>
      <c r="J3" s="76"/>
      <c r="K3" s="76"/>
      <c r="L3" s="76"/>
      <c r="M3" s="76"/>
      <c r="N3" s="76"/>
      <c r="O3" s="76"/>
      <c r="P3" s="76"/>
    </row>
    <row r="4" spans="1:16" ht="11.25" customHeight="1">
      <c r="A4" s="76"/>
      <c r="B4" s="76"/>
      <c r="C4" s="77"/>
      <c r="D4" s="77"/>
      <c r="E4" s="77"/>
      <c r="F4" s="77"/>
      <c r="G4" s="77"/>
      <c r="H4" s="77" t="s">
        <v>7</v>
      </c>
      <c r="I4" s="76" t="s">
        <v>8</v>
      </c>
      <c r="J4" s="76"/>
      <c r="K4" s="76"/>
      <c r="L4" s="76"/>
      <c r="M4" s="76"/>
      <c r="N4" s="76"/>
      <c r="O4" s="76"/>
      <c r="P4" s="76"/>
    </row>
    <row r="5" spans="1:16" ht="9.75" customHeight="1">
      <c r="A5" s="76"/>
      <c r="B5" s="76"/>
      <c r="C5" s="77"/>
      <c r="D5" s="77"/>
      <c r="E5" s="77"/>
      <c r="F5" s="77"/>
      <c r="G5" s="77"/>
      <c r="H5" s="77"/>
      <c r="I5" s="76" t="s">
        <v>9</v>
      </c>
      <c r="J5" s="76"/>
      <c r="K5" s="76"/>
      <c r="L5" s="76"/>
      <c r="M5" s="76" t="s">
        <v>6</v>
      </c>
      <c r="N5" s="76"/>
      <c r="O5" s="76"/>
      <c r="P5" s="76"/>
    </row>
    <row r="6" spans="1:16" ht="12.75" customHeight="1">
      <c r="A6" s="76"/>
      <c r="B6" s="76"/>
      <c r="C6" s="77"/>
      <c r="D6" s="77"/>
      <c r="E6" s="77"/>
      <c r="F6" s="77"/>
      <c r="G6" s="77"/>
      <c r="H6" s="77"/>
      <c r="I6" s="77" t="s">
        <v>10</v>
      </c>
      <c r="J6" s="76" t="s">
        <v>11</v>
      </c>
      <c r="K6" s="76"/>
      <c r="L6" s="76"/>
      <c r="M6" s="77" t="s">
        <v>12</v>
      </c>
      <c r="N6" s="77" t="s">
        <v>11</v>
      </c>
      <c r="O6" s="77"/>
      <c r="P6" s="77"/>
    </row>
    <row r="7" spans="1:16" ht="17.25" customHeight="1">
      <c r="A7" s="76"/>
      <c r="B7" s="76"/>
      <c r="C7" s="77"/>
      <c r="D7" s="77"/>
      <c r="E7" s="77"/>
      <c r="F7" s="77"/>
      <c r="G7" s="77"/>
      <c r="H7" s="77"/>
      <c r="I7" s="77"/>
      <c r="J7" s="19" t="s">
        <v>28</v>
      </c>
      <c r="K7" s="19" t="s">
        <v>13</v>
      </c>
      <c r="L7" s="19" t="s">
        <v>14</v>
      </c>
      <c r="M7" s="77"/>
      <c r="N7" s="20" t="s">
        <v>28</v>
      </c>
      <c r="O7" s="19" t="s">
        <v>13</v>
      </c>
      <c r="P7" s="19" t="s">
        <v>15</v>
      </c>
    </row>
    <row r="8" spans="1:1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9">
        <v>14</v>
      </c>
      <c r="O8" s="2">
        <v>15</v>
      </c>
      <c r="P8" s="2">
        <v>16</v>
      </c>
    </row>
    <row r="9" spans="1:16" s="4" customFormat="1" ht="24" customHeight="1">
      <c r="A9" s="23">
        <v>1</v>
      </c>
      <c r="B9" s="24" t="s">
        <v>16</v>
      </c>
      <c r="C9" s="56" t="s">
        <v>1</v>
      </c>
      <c r="D9" s="75"/>
      <c r="E9" s="25">
        <f>E14+E31+E22</f>
        <v>4150306.6</v>
      </c>
      <c r="F9" s="25">
        <f aca="true" t="shared" si="0" ref="F9:P9">F14+F31+F22</f>
        <v>1969506.6</v>
      </c>
      <c r="G9" s="25">
        <f t="shared" si="0"/>
        <v>2180800</v>
      </c>
      <c r="H9" s="25">
        <f t="shared" si="0"/>
        <v>2985000</v>
      </c>
      <c r="I9" s="25">
        <f t="shared" si="0"/>
        <v>1254200</v>
      </c>
      <c r="J9" s="25">
        <f t="shared" si="0"/>
        <v>0</v>
      </c>
      <c r="K9" s="25">
        <f t="shared" si="0"/>
        <v>0</v>
      </c>
      <c r="L9" s="25">
        <f t="shared" si="0"/>
        <v>1254200</v>
      </c>
      <c r="M9" s="25">
        <f t="shared" si="0"/>
        <v>1730800</v>
      </c>
      <c r="N9" s="25">
        <f t="shared" si="0"/>
        <v>0</v>
      </c>
      <c r="O9" s="25">
        <f t="shared" si="0"/>
        <v>0</v>
      </c>
      <c r="P9" s="25">
        <f t="shared" si="0"/>
        <v>1730800</v>
      </c>
    </row>
    <row r="10" spans="1:16" ht="11.25" customHeight="1">
      <c r="A10" s="63" t="s">
        <v>17</v>
      </c>
      <c r="B10" s="10" t="s">
        <v>18</v>
      </c>
      <c r="C10" s="66" t="s">
        <v>39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</row>
    <row r="11" spans="1:16" ht="11.25" customHeight="1">
      <c r="A11" s="63"/>
      <c r="B11" s="3" t="s">
        <v>19</v>
      </c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</row>
    <row r="12" spans="1:16" ht="11.25" customHeight="1">
      <c r="A12" s="63"/>
      <c r="B12" s="3" t="s">
        <v>20</v>
      </c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</row>
    <row r="13" spans="1:16" ht="11.25" customHeight="1">
      <c r="A13" s="63"/>
      <c r="B13" s="3" t="s">
        <v>21</v>
      </c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</row>
    <row r="14" spans="1:16" ht="13.5" customHeight="1">
      <c r="A14" s="64"/>
      <c r="B14" s="6" t="s">
        <v>22</v>
      </c>
      <c r="C14" s="6"/>
      <c r="D14" s="7" t="s">
        <v>33</v>
      </c>
      <c r="E14" s="18">
        <f>SUM(E15:E17)</f>
        <v>2152301</v>
      </c>
      <c r="F14" s="18">
        <f>SUM(F15:F17)</f>
        <v>1152301</v>
      </c>
      <c r="G14" s="18">
        <f>SUM(G15:G17)</f>
        <v>1000000</v>
      </c>
      <c r="H14" s="18">
        <f>I14+M14</f>
        <v>2100000</v>
      </c>
      <c r="I14" s="18">
        <f>SUM(J14:L14)</f>
        <v>1100000</v>
      </c>
      <c r="J14" s="18">
        <f>SUM(J15:J17)</f>
        <v>0</v>
      </c>
      <c r="K14" s="18">
        <f>SUM(K15:K17)</f>
        <v>0</v>
      </c>
      <c r="L14" s="18">
        <v>1100000</v>
      </c>
      <c r="M14" s="18">
        <f>SUM(N14+O14+P14)</f>
        <v>1000000</v>
      </c>
      <c r="N14" s="18">
        <f>SUM(N15:N17)</f>
        <v>0</v>
      </c>
      <c r="O14" s="18">
        <f>SUM(O15:O17)</f>
        <v>0</v>
      </c>
      <c r="P14" s="18">
        <v>1000000</v>
      </c>
    </row>
    <row r="15" spans="1:16" ht="11.25" customHeight="1">
      <c r="A15" s="64"/>
      <c r="B15" s="8" t="s">
        <v>35</v>
      </c>
      <c r="C15" s="41"/>
      <c r="D15" s="41"/>
      <c r="E15" s="15">
        <f>F15+G15</f>
        <v>7841.25</v>
      </c>
      <c r="F15" s="15">
        <v>7841.25</v>
      </c>
      <c r="G15" s="15">
        <v>0</v>
      </c>
      <c r="H15" s="44"/>
      <c r="I15" s="44"/>
      <c r="J15" s="44"/>
      <c r="K15" s="44"/>
      <c r="L15" s="44"/>
      <c r="M15" s="44"/>
      <c r="N15" s="46"/>
      <c r="O15" s="44"/>
      <c r="P15" s="44"/>
    </row>
    <row r="16" spans="1:16" ht="11.25" customHeight="1">
      <c r="A16" s="64"/>
      <c r="B16" s="12" t="s">
        <v>34</v>
      </c>
      <c r="C16" s="42"/>
      <c r="D16" s="42"/>
      <c r="E16" s="15">
        <f>F16+G16</f>
        <v>44459.75</v>
      </c>
      <c r="F16" s="16">
        <v>44459.75</v>
      </c>
      <c r="G16" s="16">
        <v>0</v>
      </c>
      <c r="H16" s="45"/>
      <c r="I16" s="45"/>
      <c r="J16" s="45"/>
      <c r="K16" s="45"/>
      <c r="L16" s="45"/>
      <c r="M16" s="45"/>
      <c r="N16" s="46"/>
      <c r="O16" s="45"/>
      <c r="P16" s="45"/>
    </row>
    <row r="17" spans="1:16" ht="13.5" customHeight="1">
      <c r="A17" s="65"/>
      <c r="B17" s="14" t="s">
        <v>42</v>
      </c>
      <c r="C17" s="42"/>
      <c r="D17" s="42"/>
      <c r="E17" s="17">
        <f>F17+G17</f>
        <v>2100000</v>
      </c>
      <c r="F17" s="17">
        <f>I14</f>
        <v>1100000</v>
      </c>
      <c r="G17" s="17">
        <f>M14</f>
        <v>1000000</v>
      </c>
      <c r="H17" s="45"/>
      <c r="I17" s="45"/>
      <c r="J17" s="45"/>
      <c r="K17" s="45"/>
      <c r="L17" s="45"/>
      <c r="M17" s="45"/>
      <c r="N17" s="46"/>
      <c r="O17" s="45"/>
      <c r="P17" s="45"/>
    </row>
    <row r="18" spans="1:16" ht="13.5" customHeight="1">
      <c r="A18" s="28" t="s">
        <v>32</v>
      </c>
      <c r="B18" s="11" t="s">
        <v>18</v>
      </c>
      <c r="C18" s="32" t="s">
        <v>46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</row>
    <row r="19" spans="1:16" ht="13.5" customHeight="1">
      <c r="A19" s="29"/>
      <c r="B19" s="3" t="s">
        <v>19</v>
      </c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</row>
    <row r="20" spans="1:16" ht="13.5" customHeight="1">
      <c r="A20" s="29"/>
      <c r="B20" s="3" t="s">
        <v>20</v>
      </c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</row>
    <row r="21" spans="1:16" ht="13.5" customHeight="1">
      <c r="A21" s="29"/>
      <c r="B21" s="3" t="s">
        <v>21</v>
      </c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</row>
    <row r="22" spans="1:16" ht="13.5" customHeight="1">
      <c r="A22" s="29"/>
      <c r="B22" s="6" t="s">
        <v>22</v>
      </c>
      <c r="C22" s="6"/>
      <c r="D22" s="7" t="s">
        <v>36</v>
      </c>
      <c r="E22" s="18">
        <f>SUM(E23:E26)</f>
        <v>1173005.6</v>
      </c>
      <c r="F22" s="18">
        <f>SUM(F23:F26)</f>
        <v>693005.6</v>
      </c>
      <c r="G22" s="18">
        <f>SUM(G23:G26)</f>
        <v>480000</v>
      </c>
      <c r="H22" s="18">
        <f>I22+M22</f>
        <v>60000</v>
      </c>
      <c r="I22" s="18">
        <f>SUM(J22:L22)</f>
        <v>30000</v>
      </c>
      <c r="J22" s="18">
        <f>SUM(J23:J26)</f>
        <v>0</v>
      </c>
      <c r="K22" s="18">
        <f>SUM(K23:K26)</f>
        <v>0</v>
      </c>
      <c r="L22" s="18">
        <v>30000</v>
      </c>
      <c r="M22" s="18">
        <f>SUM(N22+O22+P22)</f>
        <v>30000</v>
      </c>
      <c r="N22" s="18">
        <f>SUM(N23:N26)</f>
        <v>0</v>
      </c>
      <c r="O22" s="18">
        <f>SUM(O23:O26)</f>
        <v>0</v>
      </c>
      <c r="P22" s="18">
        <v>30000</v>
      </c>
    </row>
    <row r="23" spans="1:16" ht="13.5" customHeight="1">
      <c r="A23" s="29"/>
      <c r="B23" s="8" t="s">
        <v>35</v>
      </c>
      <c r="C23" s="41"/>
      <c r="D23" s="41"/>
      <c r="E23" s="15">
        <f>F23+G23</f>
        <v>12705.6</v>
      </c>
      <c r="F23" s="15">
        <v>12705.6</v>
      </c>
      <c r="G23" s="15">
        <v>0</v>
      </c>
      <c r="H23" s="44"/>
      <c r="I23" s="44"/>
      <c r="J23" s="44"/>
      <c r="K23" s="44"/>
      <c r="L23" s="44"/>
      <c r="M23" s="44"/>
      <c r="N23" s="46"/>
      <c r="O23" s="44"/>
      <c r="P23" s="44"/>
    </row>
    <row r="24" spans="1:16" ht="13.5" customHeight="1">
      <c r="A24" s="29"/>
      <c r="B24" s="12" t="s">
        <v>34</v>
      </c>
      <c r="C24" s="41"/>
      <c r="D24" s="41"/>
      <c r="E24" s="15">
        <f>F24+G24</f>
        <v>300</v>
      </c>
      <c r="F24" s="16">
        <v>300</v>
      </c>
      <c r="G24" s="16">
        <v>0</v>
      </c>
      <c r="H24" s="45"/>
      <c r="I24" s="45"/>
      <c r="J24" s="45"/>
      <c r="K24" s="45"/>
      <c r="L24" s="45"/>
      <c r="M24" s="45"/>
      <c r="N24" s="46"/>
      <c r="O24" s="45"/>
      <c r="P24" s="45"/>
    </row>
    <row r="25" spans="1:16" ht="13.5" customHeight="1">
      <c r="A25" s="30"/>
      <c r="B25" s="12" t="s">
        <v>38</v>
      </c>
      <c r="C25" s="42"/>
      <c r="D25" s="42"/>
      <c r="E25" s="15">
        <f>F25+G25</f>
        <v>1100000</v>
      </c>
      <c r="F25" s="16">
        <v>650000</v>
      </c>
      <c r="G25" s="16">
        <v>450000</v>
      </c>
      <c r="H25" s="45"/>
      <c r="I25" s="45"/>
      <c r="J25" s="45"/>
      <c r="K25" s="45"/>
      <c r="L25" s="45"/>
      <c r="M25" s="45"/>
      <c r="N25" s="46"/>
      <c r="O25" s="45"/>
      <c r="P25" s="45"/>
    </row>
    <row r="26" spans="1:16" ht="13.5" customHeight="1">
      <c r="A26" s="31"/>
      <c r="B26" s="14" t="s">
        <v>42</v>
      </c>
      <c r="C26" s="43"/>
      <c r="D26" s="43"/>
      <c r="E26" s="17">
        <f>F26+G26</f>
        <v>60000</v>
      </c>
      <c r="F26" s="17">
        <f>I22</f>
        <v>30000</v>
      </c>
      <c r="G26" s="17">
        <f>M22</f>
        <v>30000</v>
      </c>
      <c r="H26" s="45"/>
      <c r="I26" s="45"/>
      <c r="J26" s="45"/>
      <c r="K26" s="45"/>
      <c r="L26" s="45"/>
      <c r="M26" s="45"/>
      <c r="N26" s="46"/>
      <c r="O26" s="45"/>
      <c r="P26" s="45"/>
    </row>
    <row r="27" spans="1:16" ht="11.25" customHeight="1">
      <c r="A27" s="28" t="s">
        <v>53</v>
      </c>
      <c r="B27" s="11" t="s">
        <v>18</v>
      </c>
      <c r="C27" s="32" t="s">
        <v>54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1:16" ht="11.25" customHeight="1">
      <c r="A28" s="29"/>
      <c r="B28" s="3" t="s">
        <v>19</v>
      </c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/>
    </row>
    <row r="29" spans="1:16" ht="21" customHeight="1">
      <c r="A29" s="29"/>
      <c r="B29" s="3" t="s">
        <v>20</v>
      </c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/>
    </row>
    <row r="30" spans="1:16" ht="18" customHeight="1">
      <c r="A30" s="29"/>
      <c r="B30" s="3" t="s">
        <v>21</v>
      </c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</row>
    <row r="31" spans="1:16" ht="13.5" customHeight="1">
      <c r="A31" s="29"/>
      <c r="B31" s="6" t="s">
        <v>22</v>
      </c>
      <c r="C31" s="6"/>
      <c r="D31" s="7" t="s">
        <v>55</v>
      </c>
      <c r="E31" s="18">
        <f>SUM(E32:E33)</f>
        <v>825000</v>
      </c>
      <c r="F31" s="18">
        <f>SUM(F32:F33)</f>
        <v>124200</v>
      </c>
      <c r="G31" s="18">
        <f>SUM(G32:G33)</f>
        <v>700800</v>
      </c>
      <c r="H31" s="18">
        <f>I31+M31</f>
        <v>825000</v>
      </c>
      <c r="I31" s="18">
        <f>SUM(J31:L31)</f>
        <v>124200</v>
      </c>
      <c r="J31" s="18">
        <f>SUM(J32:J33)</f>
        <v>0</v>
      </c>
      <c r="K31" s="18">
        <f>SUM(K32:K33)</f>
        <v>0</v>
      </c>
      <c r="L31" s="18">
        <v>124200</v>
      </c>
      <c r="M31" s="18">
        <f>SUM(N31+O31+P31)</f>
        <v>700800</v>
      </c>
      <c r="N31" s="18">
        <f>SUM(N32:N33)</f>
        <v>0</v>
      </c>
      <c r="O31" s="18">
        <f>SUM(O32:O33)</f>
        <v>0</v>
      </c>
      <c r="P31" s="18">
        <v>700800</v>
      </c>
    </row>
    <row r="32" spans="1:16" ht="11.25">
      <c r="A32" s="30"/>
      <c r="B32" s="12" t="s">
        <v>38</v>
      </c>
      <c r="C32" s="42"/>
      <c r="D32" s="42"/>
      <c r="E32" s="15">
        <f>F32+G32</f>
        <v>0</v>
      </c>
      <c r="F32" s="16">
        <v>0</v>
      </c>
      <c r="G32" s="16">
        <v>0</v>
      </c>
      <c r="H32" s="45"/>
      <c r="I32" s="45"/>
      <c r="J32" s="45"/>
      <c r="K32" s="45"/>
      <c r="L32" s="45"/>
      <c r="M32" s="45"/>
      <c r="N32" s="46"/>
      <c r="O32" s="45"/>
      <c r="P32" s="45"/>
    </row>
    <row r="33" spans="1:16" s="13" customFormat="1" ht="11.25">
      <c r="A33" s="31"/>
      <c r="B33" s="14" t="s">
        <v>42</v>
      </c>
      <c r="C33" s="43"/>
      <c r="D33" s="43"/>
      <c r="E33" s="17">
        <f>F33+G33</f>
        <v>825000</v>
      </c>
      <c r="F33" s="17">
        <f>I31</f>
        <v>124200</v>
      </c>
      <c r="G33" s="17">
        <f>M31</f>
        <v>700800</v>
      </c>
      <c r="H33" s="45"/>
      <c r="I33" s="45"/>
      <c r="J33" s="45"/>
      <c r="K33" s="45"/>
      <c r="L33" s="45"/>
      <c r="M33" s="45"/>
      <c r="N33" s="46"/>
      <c r="O33" s="45"/>
      <c r="P33" s="45"/>
    </row>
    <row r="34" spans="1:16" s="21" customFormat="1" ht="21" customHeight="1">
      <c r="A34" s="53" t="s">
        <v>31</v>
      </c>
      <c r="B34" s="54"/>
      <c r="C34" s="56" t="s">
        <v>1</v>
      </c>
      <c r="D34" s="57"/>
      <c r="E34" s="22">
        <f aca="true" t="shared" si="1" ref="E34:P34">E39+E60+E46+E53</f>
        <v>1031747</v>
      </c>
      <c r="F34" s="22">
        <f t="shared" si="1"/>
        <v>250024.69</v>
      </c>
      <c r="G34" s="22">
        <f t="shared" si="1"/>
        <v>781722.31</v>
      </c>
      <c r="H34" s="22">
        <f t="shared" si="1"/>
        <v>1011747</v>
      </c>
      <c r="I34" s="22">
        <f t="shared" si="1"/>
        <v>230024.69</v>
      </c>
      <c r="J34" s="22">
        <f t="shared" si="1"/>
        <v>0</v>
      </c>
      <c r="K34" s="22">
        <f t="shared" si="1"/>
        <v>0</v>
      </c>
      <c r="L34" s="22">
        <f t="shared" si="1"/>
        <v>230024.69</v>
      </c>
      <c r="M34" s="22">
        <f t="shared" si="1"/>
        <v>781722.31</v>
      </c>
      <c r="N34" s="22">
        <f t="shared" si="1"/>
        <v>0</v>
      </c>
      <c r="O34" s="22">
        <f t="shared" si="1"/>
        <v>0</v>
      </c>
      <c r="P34" s="22">
        <f t="shared" si="1"/>
        <v>781722.31</v>
      </c>
    </row>
    <row r="35" spans="1:16" s="13" customFormat="1" ht="13.5" customHeight="1">
      <c r="A35" s="47" t="s">
        <v>43</v>
      </c>
      <c r="B35" s="11" t="s">
        <v>18</v>
      </c>
      <c r="C35" s="32" t="s">
        <v>45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</row>
    <row r="36" spans="1:16" ht="11.25">
      <c r="A36" s="48"/>
      <c r="B36" s="3" t="s">
        <v>19</v>
      </c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7"/>
    </row>
    <row r="37" spans="1:16" ht="11.25">
      <c r="A37" s="48"/>
      <c r="B37" s="3" t="s">
        <v>20</v>
      </c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7"/>
    </row>
    <row r="38" spans="1:16" ht="11.25">
      <c r="A38" s="48"/>
      <c r="B38" s="3" t="s">
        <v>21</v>
      </c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40"/>
    </row>
    <row r="39" spans="1:16" ht="11.25">
      <c r="A39" s="48"/>
      <c r="B39" s="6" t="s">
        <v>22</v>
      </c>
      <c r="C39" s="6"/>
      <c r="D39" s="7" t="s">
        <v>44</v>
      </c>
      <c r="E39" s="18">
        <f>SUM(E40:E41)</f>
        <v>620000</v>
      </c>
      <c r="F39" s="18">
        <f>SUM(F40:F41)</f>
        <v>218269</v>
      </c>
      <c r="G39" s="18">
        <f>SUM(G40:G41)</f>
        <v>401731</v>
      </c>
      <c r="H39" s="18">
        <f>I39+M39</f>
        <v>600000</v>
      </c>
      <c r="I39" s="18">
        <f>K39+L39+J39</f>
        <v>198269</v>
      </c>
      <c r="J39" s="18">
        <f>SUM(J40:J41)</f>
        <v>0</v>
      </c>
      <c r="K39" s="18">
        <v>0</v>
      </c>
      <c r="L39" s="18">
        <v>198269</v>
      </c>
      <c r="M39" s="18">
        <f>N39+O39+P39</f>
        <v>401731</v>
      </c>
      <c r="N39" s="18">
        <f>SUM(N40:N41)</f>
        <v>0</v>
      </c>
      <c r="O39" s="18">
        <f>SUM(O40:O41)</f>
        <v>0</v>
      </c>
      <c r="P39" s="18">
        <v>401731</v>
      </c>
    </row>
    <row r="40" spans="1:16" ht="16.5" customHeight="1">
      <c r="A40" s="48"/>
      <c r="B40" s="3" t="s">
        <v>38</v>
      </c>
      <c r="C40" s="41"/>
      <c r="D40" s="41"/>
      <c r="E40" s="15">
        <f>F40+G40</f>
        <v>20000</v>
      </c>
      <c r="F40" s="15">
        <v>20000</v>
      </c>
      <c r="G40" s="16">
        <v>0</v>
      </c>
      <c r="H40" s="45"/>
      <c r="I40" s="45"/>
      <c r="J40" s="45"/>
      <c r="K40" s="45"/>
      <c r="L40" s="45"/>
      <c r="M40" s="45"/>
      <c r="N40" s="46"/>
      <c r="O40" s="45"/>
      <c r="P40" s="45"/>
    </row>
    <row r="41" spans="1:16" ht="21" customHeight="1">
      <c r="A41" s="49"/>
      <c r="B41" s="14" t="s">
        <v>42</v>
      </c>
      <c r="C41" s="43"/>
      <c r="D41" s="43"/>
      <c r="E41" s="27">
        <f>F41+G41</f>
        <v>600000</v>
      </c>
      <c r="F41" s="27">
        <f>L39</f>
        <v>198269</v>
      </c>
      <c r="G41" s="27">
        <f>M39</f>
        <v>401731</v>
      </c>
      <c r="H41" s="50"/>
      <c r="I41" s="50"/>
      <c r="J41" s="50"/>
      <c r="K41" s="50"/>
      <c r="L41" s="50"/>
      <c r="M41" s="50"/>
      <c r="N41" s="58"/>
      <c r="O41" s="50"/>
      <c r="P41" s="50"/>
    </row>
    <row r="42" spans="1:16" ht="11.25">
      <c r="A42" s="47" t="s">
        <v>49</v>
      </c>
      <c r="B42" s="11" t="s">
        <v>18</v>
      </c>
      <c r="C42" s="32" t="s">
        <v>48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</row>
    <row r="43" spans="1:16" ht="11.25">
      <c r="A43" s="48"/>
      <c r="B43" s="3" t="s">
        <v>19</v>
      </c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</row>
    <row r="44" spans="1:16" ht="11.25">
      <c r="A44" s="48"/>
      <c r="B44" s="3" t="s">
        <v>20</v>
      </c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7"/>
    </row>
    <row r="45" spans="1:16" ht="11.25">
      <c r="A45" s="48"/>
      <c r="B45" s="3" t="s">
        <v>21</v>
      </c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40"/>
    </row>
    <row r="46" spans="1:16" ht="14.25" customHeight="1">
      <c r="A46" s="48"/>
      <c r="B46" s="6" t="s">
        <v>22</v>
      </c>
      <c r="C46" s="6"/>
      <c r="D46" s="7" t="s">
        <v>47</v>
      </c>
      <c r="E46" s="18">
        <f>SUM(E47:E48)</f>
        <v>161936</v>
      </c>
      <c r="F46" s="18">
        <f>SUM(F47:F48)</f>
        <v>25200</v>
      </c>
      <c r="G46" s="18">
        <f>SUM(G47:G48)</f>
        <v>136736</v>
      </c>
      <c r="H46" s="18">
        <f>I46+M46</f>
        <v>161936</v>
      </c>
      <c r="I46" s="18">
        <f>K46+L46+J46</f>
        <v>25200</v>
      </c>
      <c r="J46" s="18">
        <f>SUM(J47:J48)</f>
        <v>0</v>
      </c>
      <c r="K46" s="18">
        <v>0</v>
      </c>
      <c r="L46" s="18">
        <v>25200</v>
      </c>
      <c r="M46" s="18">
        <f>N46+O46+P46</f>
        <v>136736</v>
      </c>
      <c r="N46" s="18">
        <f>SUM(N47:N48)</f>
        <v>0</v>
      </c>
      <c r="O46" s="18">
        <f>SUM(O47:O48)</f>
        <v>0</v>
      </c>
      <c r="P46" s="18">
        <v>136736</v>
      </c>
    </row>
    <row r="47" spans="1:16" ht="11.25">
      <c r="A47" s="48"/>
      <c r="B47" s="3" t="s">
        <v>38</v>
      </c>
      <c r="C47" s="41"/>
      <c r="D47" s="41"/>
      <c r="E47" s="15">
        <v>0</v>
      </c>
      <c r="F47" s="15">
        <v>0</v>
      </c>
      <c r="G47" s="16">
        <v>0</v>
      </c>
      <c r="H47" s="45"/>
      <c r="I47" s="45"/>
      <c r="J47" s="45"/>
      <c r="K47" s="45"/>
      <c r="L47" s="45"/>
      <c r="M47" s="45"/>
      <c r="N47" s="46"/>
      <c r="O47" s="45"/>
      <c r="P47" s="45"/>
    </row>
    <row r="48" spans="1:16" ht="17.25" customHeight="1">
      <c r="A48" s="49"/>
      <c r="B48" s="14" t="s">
        <v>42</v>
      </c>
      <c r="C48" s="43"/>
      <c r="D48" s="43"/>
      <c r="E48" s="27">
        <f>F48+G48</f>
        <v>161936</v>
      </c>
      <c r="F48" s="27">
        <f>L46</f>
        <v>25200</v>
      </c>
      <c r="G48" s="27">
        <f>M46</f>
        <v>136736</v>
      </c>
      <c r="H48" s="50"/>
      <c r="I48" s="50"/>
      <c r="J48" s="50"/>
      <c r="K48" s="50"/>
      <c r="L48" s="50"/>
      <c r="M48" s="50"/>
      <c r="N48" s="58"/>
      <c r="O48" s="50"/>
      <c r="P48" s="50"/>
    </row>
    <row r="49" spans="1:16" ht="15" customHeight="1">
      <c r="A49" s="47" t="s">
        <v>50</v>
      </c>
      <c r="B49" s="11" t="s">
        <v>18</v>
      </c>
      <c r="C49" s="32" t="s">
        <v>51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</row>
    <row r="50" spans="1:16" ht="12" customHeight="1">
      <c r="A50" s="48"/>
      <c r="B50" s="3" t="s">
        <v>19</v>
      </c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7"/>
    </row>
    <row r="51" spans="1:16" ht="13.5" customHeight="1">
      <c r="A51" s="48"/>
      <c r="B51" s="3" t="s">
        <v>20</v>
      </c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7"/>
    </row>
    <row r="52" spans="1:16" ht="15.75" customHeight="1">
      <c r="A52" s="48"/>
      <c r="B52" s="3" t="s">
        <v>21</v>
      </c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0"/>
    </row>
    <row r="53" spans="1:16" ht="17.25" customHeight="1">
      <c r="A53" s="48"/>
      <c r="B53" s="6" t="s">
        <v>22</v>
      </c>
      <c r="C53" s="6"/>
      <c r="D53" s="7" t="s">
        <v>52</v>
      </c>
      <c r="E53" s="18">
        <f>SUM(E54:E55)</f>
        <v>135000</v>
      </c>
      <c r="F53" s="18">
        <f>SUM(F54:F55)</f>
        <v>0</v>
      </c>
      <c r="G53" s="18">
        <f>SUM(G54:G55)</f>
        <v>135000</v>
      </c>
      <c r="H53" s="18">
        <f>I53+M53</f>
        <v>135000</v>
      </c>
      <c r="I53" s="18">
        <f>K53+L53+J53</f>
        <v>0</v>
      </c>
      <c r="J53" s="18">
        <f>SUM(J54:J55)</f>
        <v>0</v>
      </c>
      <c r="K53" s="18">
        <v>0</v>
      </c>
      <c r="L53" s="18">
        <v>0</v>
      </c>
      <c r="M53" s="18">
        <f>N53+O53+P53</f>
        <v>135000</v>
      </c>
      <c r="N53" s="18">
        <f>SUM(N54:N55)</f>
        <v>0</v>
      </c>
      <c r="O53" s="18">
        <f>SUM(O54:O55)</f>
        <v>0</v>
      </c>
      <c r="P53" s="18">
        <v>135000</v>
      </c>
    </row>
    <row r="54" spans="1:16" ht="17.25" customHeight="1">
      <c r="A54" s="48"/>
      <c r="B54" s="3" t="s">
        <v>38</v>
      </c>
      <c r="C54" s="42"/>
      <c r="D54" s="42"/>
      <c r="E54" s="15">
        <v>0</v>
      </c>
      <c r="F54" s="15">
        <v>0</v>
      </c>
      <c r="G54" s="16">
        <v>0</v>
      </c>
      <c r="H54" s="45"/>
      <c r="I54" s="45"/>
      <c r="J54" s="45"/>
      <c r="K54" s="45"/>
      <c r="L54" s="45"/>
      <c r="M54" s="45"/>
      <c r="N54" s="45"/>
      <c r="O54" s="45"/>
      <c r="P54" s="45"/>
    </row>
    <row r="55" spans="1:16" ht="17.25" customHeight="1">
      <c r="A55" s="49"/>
      <c r="B55" s="14" t="s">
        <v>42</v>
      </c>
      <c r="C55" s="52"/>
      <c r="D55" s="52"/>
      <c r="E55" s="17">
        <f>F55+G55</f>
        <v>135000</v>
      </c>
      <c r="F55" s="17">
        <f>L53</f>
        <v>0</v>
      </c>
      <c r="G55" s="17">
        <f>M53</f>
        <v>135000</v>
      </c>
      <c r="H55" s="51"/>
      <c r="I55" s="51"/>
      <c r="J55" s="51"/>
      <c r="K55" s="51"/>
      <c r="L55" s="51"/>
      <c r="M55" s="51"/>
      <c r="N55" s="51"/>
      <c r="O55" s="51"/>
      <c r="P55" s="51"/>
    </row>
    <row r="56" spans="1:16" ht="11.25">
      <c r="A56" s="47" t="s">
        <v>50</v>
      </c>
      <c r="B56" s="11" t="s">
        <v>18</v>
      </c>
      <c r="C56" s="32" t="s">
        <v>56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</row>
    <row r="57" spans="1:16" ht="11.25" customHeight="1">
      <c r="A57" s="48"/>
      <c r="B57" s="3" t="s">
        <v>19</v>
      </c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</row>
    <row r="58" spans="1:16" ht="11.25" customHeight="1">
      <c r="A58" s="48"/>
      <c r="B58" s="3" t="s">
        <v>20</v>
      </c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</row>
    <row r="59" spans="1:16" ht="11.25" customHeight="1">
      <c r="A59" s="48"/>
      <c r="B59" s="3" t="s">
        <v>21</v>
      </c>
      <c r="C59" s="38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40"/>
    </row>
    <row r="60" spans="1:16" ht="14.25" customHeight="1">
      <c r="A60" s="48"/>
      <c r="B60" s="6" t="s">
        <v>22</v>
      </c>
      <c r="C60" s="6"/>
      <c r="D60" s="7" t="s">
        <v>52</v>
      </c>
      <c r="E60" s="18">
        <f>SUM(E61:E62)</f>
        <v>114811</v>
      </c>
      <c r="F60" s="18">
        <f>SUM(F61:F62)</f>
        <v>6555.69</v>
      </c>
      <c r="G60" s="18">
        <f>SUM(G61:G62)</f>
        <v>108255.31</v>
      </c>
      <c r="H60" s="18">
        <f>I60+M60</f>
        <v>114811</v>
      </c>
      <c r="I60" s="18">
        <f>K60+L60+J60</f>
        <v>6555.69</v>
      </c>
      <c r="J60" s="18">
        <f>SUM(J61:J62)</f>
        <v>0</v>
      </c>
      <c r="K60" s="18">
        <v>0</v>
      </c>
      <c r="L60" s="18">
        <v>6555.69</v>
      </c>
      <c r="M60" s="18">
        <f>N60+O60+P60</f>
        <v>108255.31</v>
      </c>
      <c r="N60" s="18">
        <f>SUM(N61:N62)</f>
        <v>0</v>
      </c>
      <c r="O60" s="18">
        <f>SUM(O61:O62)</f>
        <v>0</v>
      </c>
      <c r="P60" s="18">
        <v>108255.31</v>
      </c>
    </row>
    <row r="61" spans="1:16" ht="11.25" customHeight="1">
      <c r="A61" s="48"/>
      <c r="B61" s="3" t="s">
        <v>38</v>
      </c>
      <c r="C61" s="42"/>
      <c r="D61" s="42"/>
      <c r="E61" s="15">
        <v>0</v>
      </c>
      <c r="F61" s="15">
        <v>0</v>
      </c>
      <c r="G61" s="16">
        <v>0</v>
      </c>
      <c r="H61" s="45"/>
      <c r="I61" s="45"/>
      <c r="J61" s="45"/>
      <c r="K61" s="45"/>
      <c r="L61" s="45"/>
      <c r="M61" s="45"/>
      <c r="N61" s="45"/>
      <c r="O61" s="45"/>
      <c r="P61" s="45"/>
    </row>
    <row r="62" spans="1:16" ht="18" customHeight="1">
      <c r="A62" s="49"/>
      <c r="B62" s="14" t="s">
        <v>42</v>
      </c>
      <c r="C62" s="52"/>
      <c r="D62" s="52"/>
      <c r="E62" s="17">
        <f>F62+G62</f>
        <v>114811</v>
      </c>
      <c r="F62" s="17">
        <f>L60</f>
        <v>6555.69</v>
      </c>
      <c r="G62" s="17">
        <f>M60</f>
        <v>108255.31</v>
      </c>
      <c r="H62" s="51"/>
      <c r="I62" s="51"/>
      <c r="J62" s="51"/>
      <c r="K62" s="51"/>
      <c r="L62" s="51"/>
      <c r="M62" s="51"/>
      <c r="N62" s="51"/>
      <c r="O62" s="51"/>
      <c r="P62" s="51"/>
    </row>
    <row r="63" spans="1:16" ht="19.5" customHeight="1">
      <c r="A63" s="60" t="s">
        <v>23</v>
      </c>
      <c r="B63" s="60"/>
      <c r="C63" s="61" t="s">
        <v>1</v>
      </c>
      <c r="D63" s="62"/>
      <c r="E63" s="26">
        <f aca="true" t="shared" si="2" ref="E63:P63">E34+E9</f>
        <v>5182053.6</v>
      </c>
      <c r="F63" s="26">
        <f t="shared" si="2"/>
        <v>2219531.29</v>
      </c>
      <c r="G63" s="26">
        <f t="shared" si="2"/>
        <v>2962522.31</v>
      </c>
      <c r="H63" s="26">
        <f t="shared" si="2"/>
        <v>3996747</v>
      </c>
      <c r="I63" s="26">
        <f t="shared" si="2"/>
        <v>1484224.69</v>
      </c>
      <c r="J63" s="26">
        <f t="shared" si="2"/>
        <v>0</v>
      </c>
      <c r="K63" s="26">
        <f t="shared" si="2"/>
        <v>0</v>
      </c>
      <c r="L63" s="26">
        <f t="shared" si="2"/>
        <v>1484224.69</v>
      </c>
      <c r="M63" s="26">
        <f t="shared" si="2"/>
        <v>2512522.31</v>
      </c>
      <c r="N63" s="26">
        <f t="shared" si="2"/>
        <v>0</v>
      </c>
      <c r="O63" s="26">
        <f t="shared" si="2"/>
        <v>0</v>
      </c>
      <c r="P63" s="26">
        <f t="shared" si="2"/>
        <v>2512522.31</v>
      </c>
    </row>
    <row r="65" spans="1:10" ht="11.25">
      <c r="A65" s="59" t="s">
        <v>24</v>
      </c>
      <c r="B65" s="59"/>
      <c r="C65" s="59"/>
      <c r="D65" s="59"/>
      <c r="E65" s="59"/>
      <c r="F65" s="59"/>
      <c r="G65" s="59"/>
      <c r="H65" s="59"/>
      <c r="I65" s="59"/>
      <c r="J65" s="59"/>
    </row>
    <row r="66" spans="1:16" ht="11.25">
      <c r="A66" s="1" t="s">
        <v>25</v>
      </c>
      <c r="P66" s="5"/>
    </row>
    <row r="68" ht="11.25">
      <c r="A68" s="1" t="s">
        <v>37</v>
      </c>
    </row>
  </sheetData>
  <sheetProtection/>
  <mergeCells count="116">
    <mergeCell ref="O54:O55"/>
    <mergeCell ref="P54:P55"/>
    <mergeCell ref="A49:A55"/>
    <mergeCell ref="C49:P52"/>
    <mergeCell ref="C54:C55"/>
    <mergeCell ref="D54:D55"/>
    <mergeCell ref="H54:H55"/>
    <mergeCell ref="I54:I55"/>
    <mergeCell ref="J54:J55"/>
    <mergeCell ref="K54:K55"/>
    <mergeCell ref="L54:L55"/>
    <mergeCell ref="M54:M55"/>
    <mergeCell ref="I6:I7"/>
    <mergeCell ref="N6:P6"/>
    <mergeCell ref="H4:H7"/>
    <mergeCell ref="N47:N48"/>
    <mergeCell ref="O47:O48"/>
    <mergeCell ref="P47:P48"/>
    <mergeCell ref="N54:N55"/>
    <mergeCell ref="F3:F7"/>
    <mergeCell ref="C2:C7"/>
    <mergeCell ref="D2:D7"/>
    <mergeCell ref="E2:E7"/>
    <mergeCell ref="I4:P4"/>
    <mergeCell ref="M5:P5"/>
    <mergeCell ref="M6:M7"/>
    <mergeCell ref="J6:L6"/>
    <mergeCell ref="A2:A7"/>
    <mergeCell ref="B2:B7"/>
    <mergeCell ref="F2:G2"/>
    <mergeCell ref="H2:P2"/>
    <mergeCell ref="G3:G7"/>
    <mergeCell ref="K15:K17"/>
    <mergeCell ref="L15:L17"/>
    <mergeCell ref="M15:M17"/>
    <mergeCell ref="H3:P3"/>
    <mergeCell ref="I5:L5"/>
    <mergeCell ref="C9:D9"/>
    <mergeCell ref="O32:O33"/>
    <mergeCell ref="P32:P33"/>
    <mergeCell ref="O15:O17"/>
    <mergeCell ref="N15:N17"/>
    <mergeCell ref="P15:P17"/>
    <mergeCell ref="J15:J17"/>
    <mergeCell ref="J32:J33"/>
    <mergeCell ref="K32:K33"/>
    <mergeCell ref="A10:A17"/>
    <mergeCell ref="C15:C17"/>
    <mergeCell ref="D15:D17"/>
    <mergeCell ref="H15:H17"/>
    <mergeCell ref="I15:I17"/>
    <mergeCell ref="C27:P30"/>
    <mergeCell ref="C10:P13"/>
    <mergeCell ref="K23:K26"/>
    <mergeCell ref="L23:L26"/>
    <mergeCell ref="M23:M26"/>
    <mergeCell ref="A65:J65"/>
    <mergeCell ref="A35:A41"/>
    <mergeCell ref="C35:P38"/>
    <mergeCell ref="C40:C41"/>
    <mergeCell ref="D40:D41"/>
    <mergeCell ref="H40:H41"/>
    <mergeCell ref="I40:I41"/>
    <mergeCell ref="A63:B63"/>
    <mergeCell ref="C63:D63"/>
    <mergeCell ref="M40:M41"/>
    <mergeCell ref="A1:P1"/>
    <mergeCell ref="C34:D34"/>
    <mergeCell ref="N40:N41"/>
    <mergeCell ref="O40:O41"/>
    <mergeCell ref="P40:P41"/>
    <mergeCell ref="L32:L33"/>
    <mergeCell ref="M32:M33"/>
    <mergeCell ref="N32:N33"/>
    <mergeCell ref="C32:C33"/>
    <mergeCell ref="D32:D33"/>
    <mergeCell ref="K61:K62"/>
    <mergeCell ref="L61:L62"/>
    <mergeCell ref="M61:M62"/>
    <mergeCell ref="A34:B34"/>
    <mergeCell ref="A27:A33"/>
    <mergeCell ref="J40:J41"/>
    <mergeCell ref="K40:K41"/>
    <mergeCell ref="L40:L41"/>
    <mergeCell ref="H32:H33"/>
    <mergeCell ref="I32:I33"/>
    <mergeCell ref="N61:N62"/>
    <mergeCell ref="O61:O62"/>
    <mergeCell ref="P61:P62"/>
    <mergeCell ref="A56:A62"/>
    <mergeCell ref="C56:P59"/>
    <mergeCell ref="C61:C62"/>
    <mergeCell ref="D61:D62"/>
    <mergeCell ref="H61:H62"/>
    <mergeCell ref="I61:I62"/>
    <mergeCell ref="J61:J62"/>
    <mergeCell ref="A42:A48"/>
    <mergeCell ref="C42:P45"/>
    <mergeCell ref="C47:C48"/>
    <mergeCell ref="D47:D48"/>
    <mergeCell ref="H47:H48"/>
    <mergeCell ref="I47:I48"/>
    <mergeCell ref="J47:J48"/>
    <mergeCell ref="K47:K48"/>
    <mergeCell ref="L47:L48"/>
    <mergeCell ref="M47:M48"/>
    <mergeCell ref="A18:A26"/>
    <mergeCell ref="C18:P21"/>
    <mergeCell ref="C23:C26"/>
    <mergeCell ref="D23:D26"/>
    <mergeCell ref="H23:H26"/>
    <mergeCell ref="I23:I26"/>
    <mergeCell ref="J23:J26"/>
    <mergeCell ref="N23:N26"/>
    <mergeCell ref="O23:O26"/>
    <mergeCell ref="P23:P26"/>
  </mergeCells>
  <printOptions/>
  <pageMargins left="0.3937007874015748" right="0.5511811023622047" top="0.8661417322834646" bottom="0.7874015748031497" header="0.6692913385826772" footer="0.11811023622047245"/>
  <pageSetup horizontalDpi="600" verticalDpi="600" orientation="landscape" paperSize="9" scale="85" r:id="rId1"/>
  <headerFooter alignWithMargins="0">
    <oddHeader>&amp;R&amp;9Załącznik nr 5 do Zarządzenia Wójta Gminy Piecki nr 107/2020 z dnia 31.08.2020 r. 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2020-09-07T13:53:36Z</cp:lastPrinted>
  <dcterms:created xsi:type="dcterms:W3CDTF">1998-12-09T13:02:10Z</dcterms:created>
  <dcterms:modified xsi:type="dcterms:W3CDTF">2020-09-07T13:53:39Z</dcterms:modified>
  <cp:category/>
  <cp:version/>
  <cp:contentType/>
  <cp:contentStatus/>
</cp:coreProperties>
</file>