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<sst xmlns="http://schemas.openxmlformats.org/spreadsheetml/2006/main" count="583" uniqueCount="199">
  <si>
    <t/>
  </si>
  <si>
    <t>Dział</t>
  </si>
  <si>
    <t>Rozdział</t>
  </si>
  <si>
    <t>600</t>
  </si>
  <si>
    <t>Transport i łączność</t>
  </si>
  <si>
    <t>60011</t>
  </si>
  <si>
    <t>Drogi publiczne krajowe</t>
  </si>
  <si>
    <t>0970</t>
  </si>
  <si>
    <t>Wpływy z różnych dochodów</t>
  </si>
  <si>
    <t>60016</t>
  </si>
  <si>
    <t>Drogi publiczne gminne</t>
  </si>
  <si>
    <t>6258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</si>
  <si>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</si>
  <si>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6350</t>
  </si>
  <si>
    <t>Środki otrzymane z państwowych funduszy celowych na finansowanie lub dofinansowanie kosztów realizacji inwestycji i zakupów inwestycyjnych jednostek sektora finansów publicznych</t>
  </si>
  <si>
    <t>700</t>
  </si>
  <si>
    <t>Gospodarka mieszkaniowa</t>
  </si>
  <si>
    <t>70005</t>
  </si>
  <si>
    <t>Gospodarka gruntami i nieruchomościami</t>
  </si>
  <si>
    <t>0470</t>
  </si>
  <si>
    <t>Wpływy z opłat za trwały zarząd, użytkowanie i służebności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</si>
  <si>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</si>
  <si>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</si>
  <si>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</si>
  <si>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w prawo własności</t>
  </si>
  <si>
    <t>0770</t>
  </si>
  <si>
    <t>Wpłaty z tytułu odpłatnego nabycia prawa własności oraz prawa użytkowania wieczystego nieruchomości</t>
  </si>
  <si>
    <t>0920</t>
  </si>
  <si>
    <t>Wpływy z pozostałych odsetek</t>
  </si>
  <si>
    <t>710</t>
  </si>
  <si>
    <t>Działalność usługowa</t>
  </si>
  <si>
    <t>71035</t>
  </si>
  <si>
    <t>Cmentarze</t>
  </si>
  <si>
    <t>0830</t>
  </si>
  <si>
    <t>Wpływy z usług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</si>
  <si>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</si>
  <si>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</si>
  <si>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</si>
  <si>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</si>
  <si>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</si>
  <si>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</si>
  <si>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</si>
  <si>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</si>
  <si>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</si>
  <si>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miast na prawach powiatu)</t>
  </si>
  <si>
    <t>0950</t>
  </si>
  <si>
    <t>Wpływy z tytułu kar i odszkodowań wynikających z umów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</si>
  <si>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</si>
  <si>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</si>
  <si>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</si>
  <si>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</si>
  <si>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</si>
  <si>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</si>
  <si>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</si>
  <si>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</si>
  <si>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</si>
  <si>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Wpływy z podatku od działalności gospodarczej osób fizycznych, opłacanego w formie karty podatkowej</t>
  </si>
  <si>
    <t>0910</t>
  </si>
  <si>
    <t>Wpływy z odsetek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</si>
  <si>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</si>
  <si>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</si>
  <si>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</si>
  <si>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Wpływy z podatku od nieruchomości</t>
  </si>
  <si>
    <t>0320</t>
  </si>
  <si>
    <t>Wpływy z podatku rolnego</t>
  </si>
  <si>
    <t>0330</t>
  </si>
  <si>
    <t>Wpływy z podatku leśnego</t>
  </si>
  <si>
    <t>0340</t>
  </si>
  <si>
    <t>Wpływy z podatku od środków transportowych</t>
  </si>
  <si>
    <t>0500</t>
  </si>
  <si>
    <t>Wpływy z podatku od czynności cywilnoprawnych</t>
  </si>
  <si>
    <t>2680</t>
  </si>
  <si>
    <t>Rekompensaty utraconych dochodów w podatkach i opłatach lokalnych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</si>
  <si>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</si>
  <si>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</si>
  <si>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</si>
  <si>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Wpływy z podatku od spadków i darowizn</t>
  </si>
  <si>
    <t>0430</t>
  </si>
  <si>
    <t>Wpływy z opłaty targowej</t>
  </si>
  <si>
    <t>0440</t>
  </si>
  <si>
    <t>Wpływy z opłaty miejscowej</t>
  </si>
  <si>
    <t>0640</t>
  </si>
  <si>
    <t>Wpływy z tytułu kosztów egzekucyjnych, opłaty komorniczej i kosztów upomnień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</si>
  <si>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</si>
  <si>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</si>
  <si>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</si>
  <si>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</si>
  <si>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</si>
  <si>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</si>
  <si>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</si>
  <si>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napojów alkoholowych</t>
  </si>
  <si>
    <t>0690</t>
  </si>
  <si>
    <t>Wpływy z różnych opłat</t>
  </si>
  <si>
    <t>75621</t>
  </si>
  <si>
    <t>Udziały gmin w podatkach stanowiących dochód budżetu państwa</t>
  </si>
  <si>
    <t>0010</t>
  </si>
  <si>
    <t>0020</t>
  </si>
  <si>
    <t>Wpływy z podatku dochodowego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</si>
  <si>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</si>
  <si>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</si>
  <si>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</si>
  <si>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</si>
  <si>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</si>
  <si>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</si>
  <si>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</si>
  <si>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</si>
  <si>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</si>
  <si>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</si>
  <si>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0940</t>
  </si>
  <si>
    <t>Wpływy z rozliczeń/zwrotów z lat ubiegłych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</si>
  <si>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</si>
  <si>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</si>
  <si>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</si>
  <si>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</si>
  <si>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</si>
  <si>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</si>
  <si>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0610</t>
  </si>
  <si>
    <t>Wpływy z opłat egzaminacyjnych oraz opłat za wydawanie świadectw, dyplomów, zaświadczeń, certyfikatów i ich duplikatów</t>
  </si>
  <si>
    <t>80103</t>
  </si>
  <si>
    <t>Oddziały przedszkolne w szkołach podstawowych</t>
  </si>
  <si>
    <t>0660</t>
  </si>
  <si>
    <t>Wpływy z opłat za korzystanie z wychowania przedszkolnego</t>
  </si>
  <si>
    <t>0670</t>
  </si>
  <si>
    <t>Wpływy z opłat za korzystanie z wyżywienia w jednostkach realizujących zadania z zakresu wychowania przedszkolnego</t>
  </si>
  <si>
    <t>80104</t>
  </si>
  <si>
    <t xml:space="preserve">Przedszkola </t>
  </si>
  <si>
    <t>80148</t>
  </si>
  <si>
    <t>Stołówki szkolne i przedszkolne</t>
  </si>
  <si>
    <t>851</t>
  </si>
  <si>
    <t>Ochrona zdrowia</t>
  </si>
  <si>
    <t>85195</t>
  </si>
  <si>
    <t>Pozostała działalność</t>
  </si>
  <si>
    <t>852</t>
  </si>
  <si>
    <t>Pomoc społeczna</t>
  </si>
  <si>
    <t>85203</t>
  </si>
  <si>
    <t>Ośrodki wsparcia</t>
  </si>
  <si>
    <t>0960</t>
  </si>
  <si>
    <t>Wpływy z otrzymanych spadków, zapisów i darowizn w postaci pieniężnej</t>
  </si>
  <si>
    <t>85213</t>
  </si>
  <si>
    <t>Składki na ubezpieczenie zdrowotne opłacane za osoby pobierające niektóre świadczenia z pomocy społecznej oraz za osoby uczestniczące w zajęciach w centrum integracji społecznej</t>
  </si>
  <si>
    <t>2030</t>
  </si>
  <si>
    <t>Dotacje celowe otrzymane z budżetu państwa na realizację własnych zadań bieżących gmin (związków gmin, związków powiatowo-gminnych)</t>
  </si>
  <si>
    <t>85214</t>
  </si>
  <si>
    <t>Zasiłki okresowe, celowe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</si>
  <si>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</si>
  <si>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</si>
  <si>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</si>
  <si>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</si>
  <si>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</si>
  <si>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</si>
  <si>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85230</t>
  </si>
  <si>
    <t>Pomoc w zakresie dożywiania</t>
  </si>
  <si>
    <t>85295</t>
  </si>
  <si>
    <t>6290</t>
  </si>
  <si>
    <t>Środki na dofinansowanie własnych inwestycji gmin, powiatów (związków gmin, zwiazków powiatowo-gminnych, związków powiatów), samorządów województw, pozyskane z innych źródeł</t>
  </si>
  <si>
    <t>855</t>
  </si>
  <si>
    <t>Rodzina</t>
  </si>
  <si>
    <t>85501</t>
  </si>
  <si>
    <t>Świadczenie wychowawcze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</si>
  <si>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</si>
  <si>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</si>
  <si>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</si>
  <si>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 xml:space="preserve">Świadczenia rodzinne, świadczenie z funduszu alimentacyjnego oraz składki na ubezpieczenia emerytalne i rentowe z ubezpieczenia społecznego
</t>
  </si>
  <si>
    <t>85504</t>
  </si>
  <si>
    <t>Wspieranie rodziny</t>
  </si>
  <si>
    <t>85513</t>
  </si>
  <si>
    <t>Składki na ubezpieczenie zdrowotne opłacane za osoby pobierające niektóre świadczenia rodzinne oraz za osoby pobierające zasiłki dla opiekunów</t>
  </si>
  <si>
    <t>85516</t>
  </si>
  <si>
    <t>System opieki nad dziećmi w wieku do lat 3</t>
  </si>
  <si>
    <t>2698</t>
  </si>
  <si>
    <t>Środki z Funduszu Pracy otrzymane na realizację zadań wynikających z odrębnych ustaw</t>
  </si>
  <si>
    <t>900</t>
  </si>
  <si>
    <t>Gospodarka komunalna i ochrona środowiska</t>
  </si>
  <si>
    <t>90001</t>
  </si>
  <si>
    <t>Gospodarka ściekowa i ochrona wód</t>
  </si>
  <si>
    <t>90002</t>
  </si>
  <si>
    <t>Gospodarka odpadami komunalnymi</t>
  </si>
  <si>
    <t>0490</t>
  </si>
  <si>
    <t>Wpływy z innych lokalnych opłat pobieranych przez jednostki samorządu terytorialnego na podstawie odrębnych ustaw</t>
  </si>
  <si>
    <t>90005</t>
  </si>
  <si>
    <t>Ochrona powietrza atmosferycznego i klimatu</t>
  </si>
  <si>
    <t>90019</t>
  </si>
  <si>
    <t>Wpływy i wydatki związane z gromadzeniem środków z opłat i kar za korzystanie ze środowiska</t>
  </si>
  <si>
    <t>921</t>
  </si>
  <si>
    <t>Kultura i ochrona dziedzictwa narodowego</t>
  </si>
  <si>
    <t>92109</t>
  </si>
  <si>
    <t>Domy i ośrodki kultury, świetlice i kluby</t>
  </si>
  <si>
    <t>926</t>
  </si>
  <si>
    <t>Kultura fizyczna</t>
  </si>
  <si>
    <t>92601</t>
  </si>
  <si>
    <t>Obiekty sportowe</t>
  </si>
  <si>
    <t>Razem:</t>
  </si>
  <si>
    <t>§</t>
  </si>
  <si>
    <t>Wyszczególnienie</t>
  </si>
  <si>
    <t>Plan na 2021 rok</t>
  </si>
  <si>
    <t xml:space="preserve">z tego dochody bieżące </t>
  </si>
  <si>
    <t>z tego dochody majątkowe</t>
  </si>
  <si>
    <t>Sporządziła Naumowicz Agata</t>
  </si>
  <si>
    <t xml:space="preserve">Plan dochodów budżetu Gminy Piecki na 2021 rok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</si>
</sst>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;\-#,##0.00"/>
    <numFmt numFmtId="169" formatCode="#,##0.00_ ;\-#,##0.00\ 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7"/>
      <color indexed="8"/>
      <name val="Arial"/>
      <family val="0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6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6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6" tint="0.599960029125213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left" vertical="center" wrapText="1"/>
      <protection/>
    </xf>
    <xf numFmtId="168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168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42" fillId="0" borderId="0" xfId="0" applyFont="1" applyAlignment="1">
      <alignment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68" fontId="3" fillId="3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left" vertical="center" wrapText="1"/>
      <protection/>
    </xf>
    <xf numFmtId="168" fontId="3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PageLayoutView="0" workbookViewId="0" topLeftCell="A1">
      <selection activeCell="L7" sqref="L7"/>
    </sheetView>
  </sheetViews>
  <sheetFormatPr defaultColWidth="8.796875" defaultRowHeight="14.25"/>
  <cols>
    <col min="1" max="1" width="3.69921875" style="0" customWidth="1"/>
    <col min="2" max="2" width="5.69921875" style="0" customWidth="1"/>
    <col min="3" max="3" width="4.3984375" style="0" customWidth="1"/>
    <col min="4" max="4" width="36.8984375" style="0" customWidth="1"/>
    <col min="5" max="5" width="13.3984375" style="0" customWidth="1"/>
    <col min="6" max="6" width="11" style="0" customWidth="1"/>
    <col min="7" max="7" width="10.898437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16"/>
      <c r="G1" s="16"/>
    </row>
    <row r="2" spans="1:7" ht="33" customHeight="1">
      <c r="A2" s="29" t="s">
        <v>198</v>
      </c>
      <c r="B2" s="29"/>
      <c r="C2" s="29"/>
      <c r="D2" s="29"/>
      <c r="E2" s="29"/>
      <c r="F2" s="30"/>
      <c r="G2" s="30"/>
    </row>
    <row r="3" spans="1:7" s="12" customFormat="1" ht="27.75" customHeight="1">
      <c r="A3" s="11" t="s">
        <v>1</v>
      </c>
      <c r="B3" s="13" t="s">
        <v>2</v>
      </c>
      <c r="C3" s="13" t="s">
        <v>192</v>
      </c>
      <c r="D3" s="13" t="s">
        <v>193</v>
      </c>
      <c r="E3" s="11" t="s">
        <v>194</v>
      </c>
      <c r="F3" s="11" t="s">
        <v>195</v>
      </c>
      <c r="G3" s="11" t="s">
        <v>196</v>
      </c>
    </row>
    <row r="4" spans="1:7" ht="26.25" customHeight="1">
      <c r="A4" s="23" t="s">
        <v>3</v>
      </c>
      <c r="B4" s="24" t="s">
        <v>0</v>
      </c>
      <c r="C4" s="24" t="s">
        <v>0</v>
      </c>
      <c r="D4" s="25" t="s">
        <v>4</v>
      </c>
      <c r="E4" s="26">
        <f aca="true" t="shared" si="0" ref="E4:E33">F4+G4</f>
        <v>1687000</v>
      </c>
      <c r="F4" s="26">
        <f>F5+F7</f>
        <v>87000</v>
      </c>
      <c r="G4" s="26">
        <f>G5+G7</f>
        <v>1600000</v>
      </c>
    </row>
    <row r="5" spans="1:7" ht="23.25" customHeight="1">
      <c r="A5" s="2" t="s">
        <v>0</v>
      </c>
      <c r="B5" s="3" t="s">
        <v>5</v>
      </c>
      <c r="C5" s="3" t="s">
        <v>0</v>
      </c>
      <c r="D5" s="4" t="s">
        <v>6</v>
      </c>
      <c r="E5" s="5">
        <f t="shared" si="0"/>
        <v>87000</v>
      </c>
      <c r="F5" s="5">
        <f>F6</f>
        <v>87000</v>
      </c>
      <c r="G5" s="5">
        <f>G6</f>
        <v>0</v>
      </c>
    </row>
    <row r="6" spans="1:7" ht="19.5" customHeight="1">
      <c r="A6" s="6" t="s">
        <v>0</v>
      </c>
      <c r="B6" s="14" t="s">
        <v>0</v>
      </c>
      <c r="C6" s="7" t="s">
        <v>7</v>
      </c>
      <c r="D6" s="8" t="s">
        <v>8</v>
      </c>
      <c r="E6" s="9">
        <f t="shared" si="0"/>
        <v>87000</v>
      </c>
      <c r="F6" s="9">
        <v>87000</v>
      </c>
      <c r="G6" s="9">
        <v>0</v>
      </c>
    </row>
    <row r="7" spans="1:7" ht="22.5" customHeight="1">
      <c r="A7" s="2" t="s">
        <v>0</v>
      </c>
      <c r="B7" s="3" t="s">
        <v>9</v>
      </c>
      <c r="C7" s="3" t="s">
        <v>0</v>
      </c>
      <c r="D7" s="4" t="s">
        <v>10</v>
      </c>
      <c r="E7" s="5">
        <f t="shared" si="0"/>
        <v>1600000</v>
      </c>
      <c r="F7" s="5">
        <f>F8+F9</f>
        <v>0</v>
      </c>
      <c r="G7" s="5">
        <f>G8+G9</f>
        <v>1600000</v>
      </c>
    </row>
    <row r="8" spans="1:7" ht="66.75" customHeight="1">
      <c r="A8" s="6" t="s">
        <v>0</v>
      </c>
      <c r="B8" s="17" t="s">
        <v>0</v>
      </c>
      <c r="C8" s="7" t="s">
        <v>11</v>
      </c>
      <c r="D8" s="8" t="s">
        <v>12</v>
      </c>
      <c r="E8" s="9">
        <f t="shared" si="0"/>
        <v>1100000</v>
      </c>
      <c r="F8" s="9">
        <v>0</v>
      </c>
      <c r="G8" s="9">
        <v>1100000</v>
      </c>
    </row>
    <row r="9" spans="1:7" ht="55.5" customHeight="1">
      <c r="A9" s="6" t="s">
        <v>0</v>
      </c>
      <c r="B9" s="18" t="s">
        <v>0</v>
      </c>
      <c r="C9" s="7" t="s">
        <v>13</v>
      </c>
      <c r="D9" s="8" t="s">
        <v>14</v>
      </c>
      <c r="E9" s="9">
        <f t="shared" si="0"/>
        <v>500000</v>
      </c>
      <c r="F9" s="9">
        <v>0</v>
      </c>
      <c r="G9" s="9">
        <v>500000</v>
      </c>
    </row>
    <row r="10" spans="1:7" ht="24" customHeight="1">
      <c r="A10" s="23" t="s">
        <v>15</v>
      </c>
      <c r="B10" s="24" t="s">
        <v>0</v>
      </c>
      <c r="C10" s="24" t="s">
        <v>0</v>
      </c>
      <c r="D10" s="25" t="s">
        <v>16</v>
      </c>
      <c r="E10" s="26">
        <f t="shared" si="0"/>
        <v>993100</v>
      </c>
      <c r="F10" s="26">
        <f>F11</f>
        <v>143100</v>
      </c>
      <c r="G10" s="26">
        <f>G11</f>
        <v>850000</v>
      </c>
    </row>
    <row r="11" spans="1:7" ht="26.25" customHeight="1">
      <c r="A11" s="2" t="s">
        <v>0</v>
      </c>
      <c r="B11" s="3" t="s">
        <v>17</v>
      </c>
      <c r="C11" s="3" t="s">
        <v>0</v>
      </c>
      <c r="D11" s="4" t="s">
        <v>18</v>
      </c>
      <c r="E11" s="5">
        <f t="shared" si="0"/>
        <v>993100</v>
      </c>
      <c r="F11" s="5">
        <f>SUM(F12:F16)</f>
        <v>143100</v>
      </c>
      <c r="G11" s="5">
        <f>SUM(G12:G16)</f>
        <v>850000</v>
      </c>
    </row>
    <row r="12" spans="1:7" ht="27.75" customHeight="1">
      <c r="A12" s="6" t="s">
        <v>0</v>
      </c>
      <c r="B12" s="17" t="s">
        <v>0</v>
      </c>
      <c r="C12" s="7" t="s">
        <v>19</v>
      </c>
      <c r="D12" s="8" t="s">
        <v>20</v>
      </c>
      <c r="E12" s="9">
        <f t="shared" si="0"/>
        <v>70000</v>
      </c>
      <c r="F12" s="9">
        <v>70000</v>
      </c>
      <c r="G12" s="9">
        <v>0</v>
      </c>
    </row>
    <row r="13" spans="1:7" ht="51.75" customHeight="1">
      <c r="A13" s="6" t="s">
        <v>0</v>
      </c>
      <c r="B13" s="6" t="s">
        <v>0</v>
      </c>
      <c r="C13" s="7" t="s">
        <v>21</v>
      </c>
      <c r="D13" s="8" t="s">
        <v>22</v>
      </c>
      <c r="E13" s="9">
        <f t="shared" si="0"/>
        <v>71500</v>
      </c>
      <c r="F13" s="9">
        <v>71500</v>
      </c>
      <c r="G13" s="9">
        <v>0</v>
      </c>
    </row>
    <row r="14" spans="1:7" ht="30.75" customHeight="1">
      <c r="A14" s="6" t="s">
        <v>0</v>
      </c>
      <c r="B14" s="6" t="s">
        <v>0</v>
      </c>
      <c r="C14" s="7" t="s">
        <v>23</v>
      </c>
      <c r="D14" s="8" t="s">
        <v>24</v>
      </c>
      <c r="E14" s="9">
        <f t="shared" si="0"/>
        <v>50000</v>
      </c>
      <c r="F14" s="9">
        <v>0</v>
      </c>
      <c r="G14" s="9">
        <v>50000</v>
      </c>
    </row>
    <row r="15" spans="1:7" ht="32.25" customHeight="1">
      <c r="A15" s="6" t="s">
        <v>0</v>
      </c>
      <c r="B15" s="6" t="s">
        <v>0</v>
      </c>
      <c r="C15" s="7" t="s">
        <v>25</v>
      </c>
      <c r="D15" s="8" t="s">
        <v>26</v>
      </c>
      <c r="E15" s="9">
        <f t="shared" si="0"/>
        <v>800000</v>
      </c>
      <c r="F15" s="9">
        <v>0</v>
      </c>
      <c r="G15" s="9">
        <v>800000</v>
      </c>
    </row>
    <row r="16" spans="1:7" ht="20.25" customHeight="1">
      <c r="A16" s="6" t="s">
        <v>0</v>
      </c>
      <c r="B16" s="18" t="s">
        <v>0</v>
      </c>
      <c r="C16" s="7" t="s">
        <v>27</v>
      </c>
      <c r="D16" s="8" t="s">
        <v>28</v>
      </c>
      <c r="E16" s="9">
        <f t="shared" si="0"/>
        <v>1600</v>
      </c>
      <c r="F16" s="9">
        <v>1600</v>
      </c>
      <c r="G16" s="9">
        <v>0</v>
      </c>
    </row>
    <row r="17" spans="1:7" ht="27" customHeight="1">
      <c r="A17" s="23" t="s">
        <v>29</v>
      </c>
      <c r="B17" s="24" t="s">
        <v>0</v>
      </c>
      <c r="C17" s="24" t="s">
        <v>0</v>
      </c>
      <c r="D17" s="25" t="s">
        <v>30</v>
      </c>
      <c r="E17" s="26">
        <f t="shared" si="0"/>
        <v>10000</v>
      </c>
      <c r="F17" s="26">
        <f>F18</f>
        <v>10000</v>
      </c>
      <c r="G17" s="26">
        <f>G18</f>
        <v>0</v>
      </c>
    </row>
    <row r="18" spans="1:7" ht="24" customHeight="1">
      <c r="A18" s="2" t="s">
        <v>0</v>
      </c>
      <c r="B18" s="3" t="s">
        <v>31</v>
      </c>
      <c r="C18" s="3" t="s">
        <v>0</v>
      </c>
      <c r="D18" s="4" t="s">
        <v>32</v>
      </c>
      <c r="E18" s="5">
        <f t="shared" si="0"/>
        <v>10000</v>
      </c>
      <c r="F18" s="5">
        <f>F19</f>
        <v>10000</v>
      </c>
      <c r="G18" s="5">
        <f>G19</f>
        <v>0</v>
      </c>
    </row>
    <row r="19" spans="1:7" ht="19.5" customHeight="1">
      <c r="A19" s="6" t="s">
        <v>0</v>
      </c>
      <c r="B19" s="14" t="s">
        <v>0</v>
      </c>
      <c r="C19" s="7" t="s">
        <v>33</v>
      </c>
      <c r="D19" s="8" t="s">
        <v>34</v>
      </c>
      <c r="E19" s="9">
        <f t="shared" si="0"/>
        <v>10000</v>
      </c>
      <c r="F19" s="9">
        <v>10000</v>
      </c>
      <c r="G19" s="9">
        <v>0</v>
      </c>
    </row>
    <row r="20" spans="1:7" ht="22.5" customHeight="1">
      <c r="A20" s="23" t="s">
        <v>35</v>
      </c>
      <c r="B20" s="24" t="s">
        <v>0</v>
      </c>
      <c r="C20" s="24" t="s">
        <v>0</v>
      </c>
      <c r="D20" s="25" t="s">
        <v>36</v>
      </c>
      <c r="E20" s="26">
        <f t="shared" si="0"/>
        <v>77645</v>
      </c>
      <c r="F20" s="26">
        <f>F21+F24</f>
        <v>77645</v>
      </c>
      <c r="G20" s="26">
        <f>G21+G24</f>
        <v>0</v>
      </c>
    </row>
    <row r="21" spans="1:7" ht="26.25" customHeight="1">
      <c r="A21" s="2" t="s">
        <v>0</v>
      </c>
      <c r="B21" s="3" t="s">
        <v>37</v>
      </c>
      <c r="C21" s="3" t="s">
        <v>0</v>
      </c>
      <c r="D21" s="4" t="s">
        <v>38</v>
      </c>
      <c r="E21" s="5">
        <f t="shared" si="0"/>
        <v>67645</v>
      </c>
      <c r="F21" s="5">
        <f>F22+F23</f>
        <v>67645</v>
      </c>
      <c r="G21" s="5">
        <f>G22+G23</f>
        <v>0</v>
      </c>
    </row>
    <row r="22" spans="1:7" ht="51.75" customHeight="1">
      <c r="A22" s="18" t="s">
        <v>0</v>
      </c>
      <c r="B22" s="19" t="s">
        <v>0</v>
      </c>
      <c r="C22" s="7" t="s">
        <v>39</v>
      </c>
      <c r="D22" s="8" t="s">
        <v>40</v>
      </c>
      <c r="E22" s="9">
        <f t="shared" si="0"/>
        <v>67640</v>
      </c>
      <c r="F22" s="9">
        <v>67640</v>
      </c>
      <c r="G22" s="9">
        <v>0</v>
      </c>
    </row>
    <row r="23" spans="1:7" ht="37.5" customHeight="1">
      <c r="A23" s="17" t="s">
        <v>0</v>
      </c>
      <c r="B23" s="19" t="s">
        <v>0</v>
      </c>
      <c r="C23" s="7" t="s">
        <v>41</v>
      </c>
      <c r="D23" s="8" t="s">
        <v>42</v>
      </c>
      <c r="E23" s="9">
        <f t="shared" si="0"/>
        <v>5</v>
      </c>
      <c r="F23" s="9">
        <v>5</v>
      </c>
      <c r="G23" s="9">
        <v>0</v>
      </c>
    </row>
    <row r="24" spans="1:7" ht="27.75" customHeight="1">
      <c r="A24" s="2" t="s">
        <v>0</v>
      </c>
      <c r="B24" s="3" t="s">
        <v>43</v>
      </c>
      <c r="C24" s="3" t="s">
        <v>0</v>
      </c>
      <c r="D24" s="4" t="s">
        <v>44</v>
      </c>
      <c r="E24" s="5">
        <f t="shared" si="0"/>
        <v>10000</v>
      </c>
      <c r="F24" s="5">
        <f>F25</f>
        <v>10000</v>
      </c>
      <c r="G24" s="5">
        <f>G25</f>
        <v>0</v>
      </c>
    </row>
    <row r="25" spans="1:7" ht="25.5" customHeight="1">
      <c r="A25" s="18" t="s">
        <v>0</v>
      </c>
      <c r="B25" s="19" t="s">
        <v>0</v>
      </c>
      <c r="C25" s="20" t="s">
        <v>45</v>
      </c>
      <c r="D25" s="21" t="s">
        <v>46</v>
      </c>
      <c r="E25" s="9">
        <f t="shared" si="0"/>
        <v>10000</v>
      </c>
      <c r="F25" s="9">
        <v>10000</v>
      </c>
      <c r="G25" s="9">
        <v>0</v>
      </c>
    </row>
    <row r="26" spans="1:7" ht="27" customHeight="1">
      <c r="A26" s="23" t="s">
        <v>47</v>
      </c>
      <c r="B26" s="27" t="s">
        <v>0</v>
      </c>
      <c r="C26" s="27" t="s">
        <v>0</v>
      </c>
      <c r="D26" s="28" t="s">
        <v>48</v>
      </c>
      <c r="E26" s="26">
        <f t="shared" si="0"/>
        <v>1558</v>
      </c>
      <c r="F26" s="26">
        <f>F27</f>
        <v>1558</v>
      </c>
      <c r="G26" s="26">
        <f>G27</f>
        <v>0</v>
      </c>
    </row>
    <row r="27" spans="1:7" ht="27.75" customHeight="1">
      <c r="A27" s="2" t="s">
        <v>0</v>
      </c>
      <c r="B27" s="3" t="s">
        <v>49</v>
      </c>
      <c r="C27" s="3" t="s">
        <v>0</v>
      </c>
      <c r="D27" s="4" t="s">
        <v>50</v>
      </c>
      <c r="E27" s="5">
        <f t="shared" si="0"/>
        <v>1558</v>
      </c>
      <c r="F27" s="5">
        <f>F28</f>
        <v>1558</v>
      </c>
      <c r="G27" s="5">
        <f>G28</f>
        <v>0</v>
      </c>
    </row>
    <row r="28" spans="1:7" ht="49.5" customHeight="1">
      <c r="A28" s="6" t="s">
        <v>0</v>
      </c>
      <c r="B28" s="14" t="s">
        <v>0</v>
      </c>
      <c r="C28" s="7" t="s">
        <v>39</v>
      </c>
      <c r="D28" s="8" t="s">
        <v>40</v>
      </c>
      <c r="E28" s="9">
        <f t="shared" si="0"/>
        <v>1558</v>
      </c>
      <c r="F28" s="9">
        <v>1558</v>
      </c>
      <c r="G28" s="9">
        <v>0</v>
      </c>
    </row>
    <row r="29" spans="1:7" ht="40.5" customHeight="1">
      <c r="A29" s="23" t="s">
        <v>51</v>
      </c>
      <c r="B29" s="24" t="s">
        <v>0</v>
      </c>
      <c r="C29" s="24" t="s">
        <v>0</v>
      </c>
      <c r="D29" s="25" t="s">
        <v>52</v>
      </c>
      <c r="E29" s="26">
        <f t="shared" si="0"/>
        <v>11224819</v>
      </c>
      <c r="F29" s="26">
        <f>F30+F33+F41+F52+F58</f>
        <v>11224819</v>
      </c>
      <c r="G29" s="26">
        <f>G30+G33+G41+G52+G58</f>
        <v>0</v>
      </c>
    </row>
    <row r="30" spans="1:7" ht="18.75" customHeight="1">
      <c r="A30" s="2" t="s">
        <v>0</v>
      </c>
      <c r="B30" s="3" t="s">
        <v>53</v>
      </c>
      <c r="C30" s="3" t="s">
        <v>0</v>
      </c>
      <c r="D30" s="4" t="s">
        <v>54</v>
      </c>
      <c r="E30" s="5">
        <f t="shared" si="0"/>
        <v>20100</v>
      </c>
      <c r="F30" s="5">
        <f>F31+F32</f>
        <v>20100</v>
      </c>
      <c r="G30" s="5">
        <f>G31+G32</f>
        <v>0</v>
      </c>
    </row>
    <row r="31" spans="1:7" ht="33.75" customHeight="1">
      <c r="A31" s="6" t="s">
        <v>0</v>
      </c>
      <c r="B31" s="17" t="s">
        <v>0</v>
      </c>
      <c r="C31" s="7" t="s">
        <v>55</v>
      </c>
      <c r="D31" s="8" t="s">
        <v>56</v>
      </c>
      <c r="E31" s="9">
        <f t="shared" si="0"/>
        <v>20000</v>
      </c>
      <c r="F31" s="9">
        <v>20000</v>
      </c>
      <c r="G31" s="9">
        <v>0</v>
      </c>
    </row>
    <row r="32" spans="1:7" ht="26.25" customHeight="1">
      <c r="A32" s="6" t="s">
        <v>0</v>
      </c>
      <c r="B32" s="18" t="s">
        <v>0</v>
      </c>
      <c r="C32" s="7" t="s">
        <v>57</v>
      </c>
      <c r="D32" s="8" t="s">
        <v>58</v>
      </c>
      <c r="E32" s="9">
        <f t="shared" si="0"/>
        <v>100</v>
      </c>
      <c r="F32" s="9">
        <v>100</v>
      </c>
      <c r="G32" s="9">
        <v>0</v>
      </c>
    </row>
    <row r="33" spans="1:7" ht="42" customHeight="1">
      <c r="A33" s="2" t="s">
        <v>0</v>
      </c>
      <c r="B33" s="3" t="s">
        <v>59</v>
      </c>
      <c r="C33" s="3" t="s">
        <v>0</v>
      </c>
      <c r="D33" s="4" t="s">
        <v>60</v>
      </c>
      <c r="E33" s="5">
        <f t="shared" si="0"/>
        <v>2530892</v>
      </c>
      <c r="F33" s="5">
        <f>SUM(F34:F40)</f>
        <v>2530892</v>
      </c>
      <c r="G33" s="5">
        <f>SUM(G34:G40)</f>
        <v>0</v>
      </c>
    </row>
    <row r="34" spans="1:7" ht="15.75" customHeight="1">
      <c r="A34" s="6" t="s">
        <v>0</v>
      </c>
      <c r="B34" s="17" t="s">
        <v>0</v>
      </c>
      <c r="C34" s="7" t="s">
        <v>61</v>
      </c>
      <c r="D34" s="8" t="s">
        <v>62</v>
      </c>
      <c r="E34" s="9">
        <f aca="true" t="shared" si="1" ref="E34:E40">F34+G34</f>
        <v>1732642</v>
      </c>
      <c r="F34" s="9">
        <v>1732642</v>
      </c>
      <c r="G34" s="9">
        <v>0</v>
      </c>
    </row>
    <row r="35" spans="1:7" ht="14.25" customHeight="1">
      <c r="A35" s="6" t="s">
        <v>0</v>
      </c>
      <c r="B35" s="6" t="s">
        <v>0</v>
      </c>
      <c r="C35" s="7" t="s">
        <v>63</v>
      </c>
      <c r="D35" s="8" t="s">
        <v>64</v>
      </c>
      <c r="E35" s="9">
        <f t="shared" si="1"/>
        <v>19765</v>
      </c>
      <c r="F35" s="9">
        <v>19765</v>
      </c>
      <c r="G35" s="9">
        <v>0</v>
      </c>
    </row>
    <row r="36" spans="1:7" ht="15" customHeight="1">
      <c r="A36" s="6" t="s">
        <v>0</v>
      </c>
      <c r="B36" s="6" t="s">
        <v>0</v>
      </c>
      <c r="C36" s="7" t="s">
        <v>65</v>
      </c>
      <c r="D36" s="8" t="s">
        <v>66</v>
      </c>
      <c r="E36" s="9">
        <f t="shared" si="1"/>
        <v>652026</v>
      </c>
      <c r="F36" s="9">
        <v>652026</v>
      </c>
      <c r="G36" s="9">
        <v>0</v>
      </c>
    </row>
    <row r="37" spans="1:7" ht="15.75" customHeight="1">
      <c r="A37" s="6" t="s">
        <v>0</v>
      </c>
      <c r="B37" s="6" t="s">
        <v>0</v>
      </c>
      <c r="C37" s="7" t="s">
        <v>67</v>
      </c>
      <c r="D37" s="8" t="s">
        <v>68</v>
      </c>
      <c r="E37" s="9">
        <f t="shared" si="1"/>
        <v>44175</v>
      </c>
      <c r="F37" s="9">
        <v>44175</v>
      </c>
      <c r="G37" s="9">
        <v>0</v>
      </c>
    </row>
    <row r="38" spans="1:7" ht="15" customHeight="1">
      <c r="A38" s="6" t="s">
        <v>0</v>
      </c>
      <c r="B38" s="6" t="s">
        <v>0</v>
      </c>
      <c r="C38" s="7" t="s">
        <v>69</v>
      </c>
      <c r="D38" s="8" t="s">
        <v>70</v>
      </c>
      <c r="E38" s="9">
        <f t="shared" si="1"/>
        <v>53000</v>
      </c>
      <c r="F38" s="9">
        <v>53000</v>
      </c>
      <c r="G38" s="9">
        <v>0</v>
      </c>
    </row>
    <row r="39" spans="1:7" ht="24.75" customHeight="1">
      <c r="A39" s="6" t="s">
        <v>0</v>
      </c>
      <c r="B39" s="6" t="s">
        <v>0</v>
      </c>
      <c r="C39" s="7" t="s">
        <v>57</v>
      </c>
      <c r="D39" s="8" t="s">
        <v>58</v>
      </c>
      <c r="E39" s="9">
        <f t="shared" si="1"/>
        <v>15000</v>
      </c>
      <c r="F39" s="9">
        <v>15000</v>
      </c>
      <c r="G39" s="9">
        <v>0</v>
      </c>
    </row>
    <row r="40" spans="1:7" ht="24.75" customHeight="1">
      <c r="A40" s="6" t="s">
        <v>0</v>
      </c>
      <c r="B40" s="18" t="s">
        <v>0</v>
      </c>
      <c r="C40" s="7" t="s">
        <v>71</v>
      </c>
      <c r="D40" s="8" t="s">
        <v>72</v>
      </c>
      <c r="E40" s="9">
        <f t="shared" si="1"/>
        <v>14284</v>
      </c>
      <c r="F40" s="9">
        <v>14284</v>
      </c>
      <c r="G40" s="9">
        <v>0</v>
      </c>
    </row>
    <row r="41" spans="1:7" ht="48.75" customHeight="1">
      <c r="A41" s="2" t="s">
        <v>0</v>
      </c>
      <c r="B41" s="3" t="s">
        <v>73</v>
      </c>
      <c r="C41" s="3" t="s">
        <v>0</v>
      </c>
      <c r="D41" s="4" t="s">
        <v>74</v>
      </c>
      <c r="E41" s="5">
        <f>F41+G41</f>
        <v>3895149</v>
      </c>
      <c r="F41" s="5">
        <f>SUM(F42:F51)</f>
        <v>3895149</v>
      </c>
      <c r="G41" s="5">
        <f>SUM(G42:G51)</f>
        <v>0</v>
      </c>
    </row>
    <row r="42" spans="1:7" ht="17.25" customHeight="1">
      <c r="A42" s="6" t="s">
        <v>0</v>
      </c>
      <c r="B42" s="17" t="s">
        <v>0</v>
      </c>
      <c r="C42" s="7" t="s">
        <v>61</v>
      </c>
      <c r="D42" s="8" t="s">
        <v>62</v>
      </c>
      <c r="E42" s="9">
        <f aca="true" t="shared" si="2" ref="E42:E51">F42+G42</f>
        <v>2200000</v>
      </c>
      <c r="F42" s="9">
        <v>2200000</v>
      </c>
      <c r="G42" s="9">
        <v>0</v>
      </c>
    </row>
    <row r="43" spans="1:7" ht="18" customHeight="1">
      <c r="A43" s="6" t="s">
        <v>0</v>
      </c>
      <c r="B43" s="6" t="s">
        <v>0</v>
      </c>
      <c r="C43" s="7" t="s">
        <v>63</v>
      </c>
      <c r="D43" s="8" t="s">
        <v>64</v>
      </c>
      <c r="E43" s="9">
        <f t="shared" si="2"/>
        <v>650871</v>
      </c>
      <c r="F43" s="9">
        <v>650871</v>
      </c>
      <c r="G43" s="9">
        <v>0</v>
      </c>
    </row>
    <row r="44" spans="1:7" ht="15" customHeight="1">
      <c r="A44" s="6" t="s">
        <v>0</v>
      </c>
      <c r="B44" s="6" t="s">
        <v>0</v>
      </c>
      <c r="C44" s="7" t="s">
        <v>65</v>
      </c>
      <c r="D44" s="8" t="s">
        <v>66</v>
      </c>
      <c r="E44" s="9">
        <f t="shared" si="2"/>
        <v>16278</v>
      </c>
      <c r="F44" s="9">
        <v>16278</v>
      </c>
      <c r="G44" s="9">
        <v>0</v>
      </c>
    </row>
    <row r="45" spans="1:7" ht="15" customHeight="1">
      <c r="A45" s="6" t="s">
        <v>0</v>
      </c>
      <c r="B45" s="6" t="s">
        <v>0</v>
      </c>
      <c r="C45" s="7" t="s">
        <v>67</v>
      </c>
      <c r="D45" s="8" t="s">
        <v>68</v>
      </c>
      <c r="E45" s="9">
        <f t="shared" si="2"/>
        <v>250000</v>
      </c>
      <c r="F45" s="9">
        <v>250000</v>
      </c>
      <c r="G45" s="9">
        <v>0</v>
      </c>
    </row>
    <row r="46" spans="1:7" ht="15" customHeight="1">
      <c r="A46" s="6" t="s">
        <v>0</v>
      </c>
      <c r="B46" s="6" t="s">
        <v>0</v>
      </c>
      <c r="C46" s="7" t="s">
        <v>75</v>
      </c>
      <c r="D46" s="8" t="s">
        <v>76</v>
      </c>
      <c r="E46" s="9">
        <f t="shared" si="2"/>
        <v>30000</v>
      </c>
      <c r="F46" s="9">
        <v>30000</v>
      </c>
      <c r="G46" s="9">
        <v>0</v>
      </c>
    </row>
    <row r="47" spans="1:7" ht="15.75" customHeight="1">
      <c r="A47" s="6" t="s">
        <v>0</v>
      </c>
      <c r="B47" s="6" t="s">
        <v>0</v>
      </c>
      <c r="C47" s="7" t="s">
        <v>77</v>
      </c>
      <c r="D47" s="8" t="s">
        <v>78</v>
      </c>
      <c r="E47" s="9">
        <f t="shared" si="2"/>
        <v>1000</v>
      </c>
      <c r="F47" s="9">
        <v>1000</v>
      </c>
      <c r="G47" s="9">
        <v>0</v>
      </c>
    </row>
    <row r="48" spans="1:7" ht="15" customHeight="1">
      <c r="A48" s="6" t="s">
        <v>0</v>
      </c>
      <c r="B48" s="6" t="s">
        <v>0</v>
      </c>
      <c r="C48" s="7" t="s">
        <v>79</v>
      </c>
      <c r="D48" s="8" t="s">
        <v>80</v>
      </c>
      <c r="E48" s="9">
        <f t="shared" si="2"/>
        <v>100000</v>
      </c>
      <c r="F48" s="9">
        <v>100000</v>
      </c>
      <c r="G48" s="9">
        <v>0</v>
      </c>
    </row>
    <row r="49" spans="1:7" ht="17.25" customHeight="1">
      <c r="A49" s="6" t="s">
        <v>0</v>
      </c>
      <c r="B49" s="6" t="s">
        <v>0</v>
      </c>
      <c r="C49" s="7" t="s">
        <v>69</v>
      </c>
      <c r="D49" s="8" t="s">
        <v>70</v>
      </c>
      <c r="E49" s="9">
        <f t="shared" si="2"/>
        <v>600000</v>
      </c>
      <c r="F49" s="9">
        <v>600000</v>
      </c>
      <c r="G49" s="9">
        <v>0</v>
      </c>
    </row>
    <row r="50" spans="1:7" ht="23.25" customHeight="1">
      <c r="A50" s="6" t="s">
        <v>0</v>
      </c>
      <c r="B50" s="6" t="s">
        <v>0</v>
      </c>
      <c r="C50" s="7" t="s">
        <v>81</v>
      </c>
      <c r="D50" s="8" t="s">
        <v>82</v>
      </c>
      <c r="E50" s="9">
        <f t="shared" si="2"/>
        <v>15000</v>
      </c>
      <c r="F50" s="9">
        <v>15000</v>
      </c>
      <c r="G50" s="9">
        <v>0</v>
      </c>
    </row>
    <row r="51" spans="1:7" ht="23.25" customHeight="1">
      <c r="A51" s="18" t="s">
        <v>0</v>
      </c>
      <c r="B51" s="18" t="s">
        <v>0</v>
      </c>
      <c r="C51" s="7" t="s">
        <v>57</v>
      </c>
      <c r="D51" s="8" t="s">
        <v>58</v>
      </c>
      <c r="E51" s="9">
        <f t="shared" si="2"/>
        <v>32000</v>
      </c>
      <c r="F51" s="9">
        <v>32000</v>
      </c>
      <c r="G51" s="9">
        <v>0</v>
      </c>
    </row>
    <row r="52" spans="1:7" ht="25.5" customHeight="1">
      <c r="A52" s="22" t="s">
        <v>0</v>
      </c>
      <c r="B52" s="3" t="s">
        <v>83</v>
      </c>
      <c r="C52" s="3" t="s">
        <v>0</v>
      </c>
      <c r="D52" s="4" t="s">
        <v>84</v>
      </c>
      <c r="E52" s="5">
        <f aca="true" t="shared" si="3" ref="E52:E83">F52+G52</f>
        <v>527500</v>
      </c>
      <c r="F52" s="5">
        <f>SUM(F53:F57)</f>
        <v>527500</v>
      </c>
      <c r="G52" s="5">
        <f>SUM(G53:G57)</f>
        <v>0</v>
      </c>
    </row>
    <row r="53" spans="1:7" ht="14.25" customHeight="1">
      <c r="A53" s="6" t="s">
        <v>0</v>
      </c>
      <c r="B53" s="17" t="s">
        <v>0</v>
      </c>
      <c r="C53" s="7" t="s">
        <v>85</v>
      </c>
      <c r="D53" s="8" t="s">
        <v>86</v>
      </c>
      <c r="E53" s="9">
        <f t="shared" si="3"/>
        <v>50000</v>
      </c>
      <c r="F53" s="9">
        <v>50000</v>
      </c>
      <c r="G53" s="9">
        <v>0</v>
      </c>
    </row>
    <row r="54" spans="1:7" ht="15" customHeight="1">
      <c r="A54" s="6" t="s">
        <v>0</v>
      </c>
      <c r="B54" s="6" t="s">
        <v>0</v>
      </c>
      <c r="C54" s="7" t="s">
        <v>87</v>
      </c>
      <c r="D54" s="8" t="s">
        <v>88</v>
      </c>
      <c r="E54" s="9">
        <f t="shared" si="3"/>
        <v>171500</v>
      </c>
      <c r="F54" s="9">
        <v>171500</v>
      </c>
      <c r="G54" s="9">
        <v>0</v>
      </c>
    </row>
    <row r="55" spans="1:7" ht="23.25" customHeight="1">
      <c r="A55" s="6" t="s">
        <v>0</v>
      </c>
      <c r="B55" s="6" t="s">
        <v>0</v>
      </c>
      <c r="C55" s="7" t="s">
        <v>89</v>
      </c>
      <c r="D55" s="8" t="s">
        <v>90</v>
      </c>
      <c r="E55" s="9">
        <f t="shared" si="3"/>
        <v>200000</v>
      </c>
      <c r="F55" s="9">
        <v>200000</v>
      </c>
      <c r="G55" s="9">
        <v>0</v>
      </c>
    </row>
    <row r="56" spans="1:7" ht="15" customHeight="1">
      <c r="A56" s="6" t="s">
        <v>0</v>
      </c>
      <c r="B56" s="6" t="s">
        <v>0</v>
      </c>
      <c r="C56" s="7" t="s">
        <v>91</v>
      </c>
      <c r="D56" s="8" t="s">
        <v>92</v>
      </c>
      <c r="E56" s="9">
        <f t="shared" si="3"/>
        <v>100000</v>
      </c>
      <c r="F56" s="9">
        <v>100000</v>
      </c>
      <c r="G56" s="9">
        <v>0</v>
      </c>
    </row>
    <row r="57" spans="1:7" ht="18.75" customHeight="1">
      <c r="A57" s="6" t="s">
        <v>0</v>
      </c>
      <c r="B57" s="18" t="s">
        <v>0</v>
      </c>
      <c r="C57" s="7" t="s">
        <v>7</v>
      </c>
      <c r="D57" s="8" t="s">
        <v>8</v>
      </c>
      <c r="E57" s="9">
        <f t="shared" si="3"/>
        <v>6000</v>
      </c>
      <c r="F57" s="9">
        <v>6000</v>
      </c>
      <c r="G57" s="9">
        <v>0</v>
      </c>
    </row>
    <row r="58" spans="1:7" ht="21" customHeight="1">
      <c r="A58" s="2" t="s">
        <v>0</v>
      </c>
      <c r="B58" s="3" t="s">
        <v>93</v>
      </c>
      <c r="C58" s="3" t="s">
        <v>0</v>
      </c>
      <c r="D58" s="4" t="s">
        <v>94</v>
      </c>
      <c r="E58" s="5">
        <f t="shared" si="3"/>
        <v>4251178</v>
      </c>
      <c r="F58" s="5">
        <f>F59+F60</f>
        <v>4251178</v>
      </c>
      <c r="G58" s="5">
        <f>G59+G60</f>
        <v>0</v>
      </c>
    </row>
    <row r="59" spans="1:7" ht="16.5" customHeight="1">
      <c r="A59" s="6" t="s">
        <v>0</v>
      </c>
      <c r="B59" s="17" t="s">
        <v>0</v>
      </c>
      <c r="C59" s="7" t="s">
        <v>95</v>
      </c>
      <c r="D59" s="8" t="s">
        <v>54</v>
      </c>
      <c r="E59" s="9">
        <f t="shared" si="3"/>
        <v>4121178</v>
      </c>
      <c r="F59" s="9">
        <v>4121178</v>
      </c>
      <c r="G59" s="9">
        <v>0</v>
      </c>
    </row>
    <row r="60" spans="1:7" ht="17.25" customHeight="1">
      <c r="A60" s="18" t="s">
        <v>0</v>
      </c>
      <c r="B60" s="18" t="s">
        <v>0</v>
      </c>
      <c r="C60" s="7" t="s">
        <v>96</v>
      </c>
      <c r="D60" s="8" t="s">
        <v>97</v>
      </c>
      <c r="E60" s="9">
        <f t="shared" si="3"/>
        <v>130000</v>
      </c>
      <c r="F60" s="9">
        <v>130000</v>
      </c>
      <c r="G60" s="9">
        <v>0</v>
      </c>
    </row>
    <row r="61" spans="1:7" ht="22.5" customHeight="1">
      <c r="A61" s="23" t="s">
        <v>98</v>
      </c>
      <c r="B61" s="24" t="s">
        <v>0</v>
      </c>
      <c r="C61" s="24" t="s">
        <v>0</v>
      </c>
      <c r="D61" s="25" t="s">
        <v>99</v>
      </c>
      <c r="E61" s="26">
        <f t="shared" si="3"/>
        <v>11814867</v>
      </c>
      <c r="F61" s="26">
        <f>F62+F64+F66+F70</f>
        <v>11814867</v>
      </c>
      <c r="G61" s="26">
        <f>G62+G64+G66+G70</f>
        <v>0</v>
      </c>
    </row>
    <row r="62" spans="1:7" ht="24" customHeight="1">
      <c r="A62" s="2" t="s">
        <v>0</v>
      </c>
      <c r="B62" s="3" t="s">
        <v>100</v>
      </c>
      <c r="C62" s="3" t="s">
        <v>0</v>
      </c>
      <c r="D62" s="4" t="s">
        <v>101</v>
      </c>
      <c r="E62" s="5">
        <f t="shared" si="3"/>
        <v>6322745</v>
      </c>
      <c r="F62" s="5">
        <f>F63</f>
        <v>6322745</v>
      </c>
      <c r="G62" s="5">
        <f>G63</f>
        <v>0</v>
      </c>
    </row>
    <row r="63" spans="1:7" ht="21.75" customHeight="1">
      <c r="A63" s="6" t="s">
        <v>0</v>
      </c>
      <c r="B63" s="14" t="s">
        <v>0</v>
      </c>
      <c r="C63" s="7" t="s">
        <v>102</v>
      </c>
      <c r="D63" s="8" t="s">
        <v>103</v>
      </c>
      <c r="E63" s="9">
        <f t="shared" si="3"/>
        <v>6322745</v>
      </c>
      <c r="F63" s="9">
        <v>6322745</v>
      </c>
      <c r="G63" s="9">
        <v>0</v>
      </c>
    </row>
    <row r="64" spans="1:7" ht="18" customHeight="1">
      <c r="A64" s="2" t="s">
        <v>0</v>
      </c>
      <c r="B64" s="3" t="s">
        <v>104</v>
      </c>
      <c r="C64" s="3" t="s">
        <v>0</v>
      </c>
      <c r="D64" s="4" t="s">
        <v>105</v>
      </c>
      <c r="E64" s="5">
        <f t="shared" si="3"/>
        <v>4453730</v>
      </c>
      <c r="F64" s="5">
        <f>F65</f>
        <v>4453730</v>
      </c>
      <c r="G64" s="5">
        <f>G65</f>
        <v>0</v>
      </c>
    </row>
    <row r="65" spans="1:7" ht="17.25" customHeight="1">
      <c r="A65" s="6" t="s">
        <v>0</v>
      </c>
      <c r="B65" s="14" t="s">
        <v>0</v>
      </c>
      <c r="C65" s="7" t="s">
        <v>102</v>
      </c>
      <c r="D65" s="8" t="s">
        <v>103</v>
      </c>
      <c r="E65" s="9">
        <f t="shared" si="3"/>
        <v>4453730</v>
      </c>
      <c r="F65" s="9">
        <v>4453730</v>
      </c>
      <c r="G65" s="9">
        <v>0</v>
      </c>
    </row>
    <row r="66" spans="1:7" ht="14.25" customHeight="1">
      <c r="A66" s="2" t="s">
        <v>0</v>
      </c>
      <c r="B66" s="3" t="s">
        <v>106</v>
      </c>
      <c r="C66" s="3" t="s">
        <v>0</v>
      </c>
      <c r="D66" s="4" t="s">
        <v>107</v>
      </c>
      <c r="E66" s="5">
        <f t="shared" si="3"/>
        <v>1034000</v>
      </c>
      <c r="F66" s="5">
        <f>SUM(F67:F69)</f>
        <v>1034000</v>
      </c>
      <c r="G66" s="5">
        <f>SUM(G67:G69)</f>
        <v>0</v>
      </c>
    </row>
    <row r="67" spans="1:7" ht="17.25" customHeight="1">
      <c r="A67" s="6" t="s">
        <v>0</v>
      </c>
      <c r="B67" s="17" t="s">
        <v>0</v>
      </c>
      <c r="C67" s="7" t="s">
        <v>27</v>
      </c>
      <c r="D67" s="8" t="s">
        <v>28</v>
      </c>
      <c r="E67" s="9">
        <f t="shared" si="3"/>
        <v>1000</v>
      </c>
      <c r="F67" s="9">
        <v>1000</v>
      </c>
      <c r="G67" s="9">
        <v>0</v>
      </c>
    </row>
    <row r="68" spans="1:7" ht="15" customHeight="1">
      <c r="A68" s="6" t="s">
        <v>0</v>
      </c>
      <c r="B68" s="6" t="s">
        <v>0</v>
      </c>
      <c r="C68" s="7" t="s">
        <v>108</v>
      </c>
      <c r="D68" s="8" t="s">
        <v>109</v>
      </c>
      <c r="E68" s="9">
        <f t="shared" si="3"/>
        <v>1028000</v>
      </c>
      <c r="F68" s="9">
        <v>1028000</v>
      </c>
      <c r="G68" s="9">
        <v>0</v>
      </c>
    </row>
    <row r="69" spans="1:7" ht="15.75" customHeight="1">
      <c r="A69" s="6" t="s">
        <v>0</v>
      </c>
      <c r="B69" s="18" t="s">
        <v>0</v>
      </c>
      <c r="C69" s="7" t="s">
        <v>7</v>
      </c>
      <c r="D69" s="8" t="s">
        <v>8</v>
      </c>
      <c r="E69" s="9">
        <f t="shared" si="3"/>
        <v>5000</v>
      </c>
      <c r="F69" s="9">
        <v>5000</v>
      </c>
      <c r="G69" s="9">
        <v>0</v>
      </c>
    </row>
    <row r="70" spans="1:7" ht="15.75" customHeight="1">
      <c r="A70" s="2" t="s">
        <v>0</v>
      </c>
      <c r="B70" s="3" t="s">
        <v>110</v>
      </c>
      <c r="C70" s="3" t="s">
        <v>0</v>
      </c>
      <c r="D70" s="4" t="s">
        <v>111</v>
      </c>
      <c r="E70" s="5">
        <f t="shared" si="3"/>
        <v>4392</v>
      </c>
      <c r="F70" s="5">
        <f>F71</f>
        <v>4392</v>
      </c>
      <c r="G70" s="5">
        <f>G71</f>
        <v>0</v>
      </c>
    </row>
    <row r="71" spans="1:7" ht="18" customHeight="1">
      <c r="A71" s="6" t="s">
        <v>0</v>
      </c>
      <c r="B71" s="14" t="s">
        <v>0</v>
      </c>
      <c r="C71" s="7" t="s">
        <v>102</v>
      </c>
      <c r="D71" s="8" t="s">
        <v>103</v>
      </c>
      <c r="E71" s="9">
        <f t="shared" si="3"/>
        <v>4392</v>
      </c>
      <c r="F71" s="9">
        <v>4392</v>
      </c>
      <c r="G71" s="9">
        <v>0</v>
      </c>
    </row>
    <row r="72" spans="1:7" ht="21" customHeight="1">
      <c r="A72" s="23" t="s">
        <v>112</v>
      </c>
      <c r="B72" s="24" t="s">
        <v>0</v>
      </c>
      <c r="C72" s="24" t="s">
        <v>0</v>
      </c>
      <c r="D72" s="25" t="s">
        <v>113</v>
      </c>
      <c r="E72" s="26">
        <f t="shared" si="3"/>
        <v>519002</v>
      </c>
      <c r="F72" s="26">
        <f>F73+F78+F81+F86</f>
        <v>519002</v>
      </c>
      <c r="G72" s="26">
        <f>G73+G78+G81+G86</f>
        <v>0</v>
      </c>
    </row>
    <row r="73" spans="1:7" ht="20.25" customHeight="1">
      <c r="A73" s="2" t="s">
        <v>0</v>
      </c>
      <c r="B73" s="3" t="s">
        <v>114</v>
      </c>
      <c r="C73" s="3" t="s">
        <v>0</v>
      </c>
      <c r="D73" s="4" t="s">
        <v>115</v>
      </c>
      <c r="E73" s="5">
        <f t="shared" si="3"/>
        <v>11550</v>
      </c>
      <c r="F73" s="5">
        <f>SUM(F74:F77)</f>
        <v>11550</v>
      </c>
      <c r="G73" s="5">
        <f>SUM(G74:G77)</f>
        <v>0</v>
      </c>
    </row>
    <row r="74" spans="1:7" ht="39" customHeight="1">
      <c r="A74" s="6" t="s">
        <v>0</v>
      </c>
      <c r="B74" s="17" t="s">
        <v>0</v>
      </c>
      <c r="C74" s="7" t="s">
        <v>116</v>
      </c>
      <c r="D74" s="8" t="s">
        <v>117</v>
      </c>
      <c r="E74" s="9">
        <f t="shared" si="3"/>
        <v>200</v>
      </c>
      <c r="F74" s="9">
        <v>200</v>
      </c>
      <c r="G74" s="9">
        <v>0</v>
      </c>
    </row>
    <row r="75" spans="1:7" ht="21" customHeight="1">
      <c r="A75" s="6" t="s">
        <v>0</v>
      </c>
      <c r="B75" s="6" t="s">
        <v>0</v>
      </c>
      <c r="C75" s="7" t="s">
        <v>91</v>
      </c>
      <c r="D75" s="8" t="s">
        <v>92</v>
      </c>
      <c r="E75" s="9">
        <f t="shared" si="3"/>
        <v>150</v>
      </c>
      <c r="F75" s="9">
        <v>150</v>
      </c>
      <c r="G75" s="9">
        <v>0</v>
      </c>
    </row>
    <row r="76" spans="1:7" ht="49.5" customHeight="1">
      <c r="A76" s="6" t="s">
        <v>0</v>
      </c>
      <c r="B76" s="6" t="s">
        <v>0</v>
      </c>
      <c r="C76" s="7" t="s">
        <v>21</v>
      </c>
      <c r="D76" s="8" t="s">
        <v>22</v>
      </c>
      <c r="E76" s="9">
        <f t="shared" si="3"/>
        <v>9000</v>
      </c>
      <c r="F76" s="9">
        <v>9000</v>
      </c>
      <c r="G76" s="9">
        <v>0</v>
      </c>
    </row>
    <row r="77" spans="1:7" ht="21" customHeight="1">
      <c r="A77" s="6" t="s">
        <v>0</v>
      </c>
      <c r="B77" s="18" t="s">
        <v>0</v>
      </c>
      <c r="C77" s="7" t="s">
        <v>7</v>
      </c>
      <c r="D77" s="8" t="s">
        <v>8</v>
      </c>
      <c r="E77" s="9">
        <f t="shared" si="3"/>
        <v>2200</v>
      </c>
      <c r="F77" s="9">
        <v>2200</v>
      </c>
      <c r="G77" s="9">
        <v>0</v>
      </c>
    </row>
    <row r="78" spans="1:7" ht="21" customHeight="1">
      <c r="A78" s="2" t="s">
        <v>0</v>
      </c>
      <c r="B78" s="3" t="s">
        <v>118</v>
      </c>
      <c r="C78" s="3" t="s">
        <v>0</v>
      </c>
      <c r="D78" s="4" t="s">
        <v>119</v>
      </c>
      <c r="E78" s="5">
        <f t="shared" si="3"/>
        <v>21744</v>
      </c>
      <c r="F78" s="5">
        <f>SUM(F79:F80)</f>
        <v>21744</v>
      </c>
      <c r="G78" s="5">
        <f>SUM(G79:G80)</f>
        <v>0</v>
      </c>
    </row>
    <row r="79" spans="1:7" ht="25.5" customHeight="1">
      <c r="A79" s="6" t="s">
        <v>0</v>
      </c>
      <c r="B79" s="17" t="s">
        <v>0</v>
      </c>
      <c r="C79" s="7" t="s">
        <v>120</v>
      </c>
      <c r="D79" s="8" t="s">
        <v>121</v>
      </c>
      <c r="E79" s="9">
        <f t="shared" si="3"/>
        <v>3600</v>
      </c>
      <c r="F79" s="9">
        <v>3600</v>
      </c>
      <c r="G79" s="9">
        <v>0</v>
      </c>
    </row>
    <row r="80" spans="1:7" ht="30.75" customHeight="1">
      <c r="A80" s="6" t="s">
        <v>0</v>
      </c>
      <c r="B80" s="18" t="s">
        <v>0</v>
      </c>
      <c r="C80" s="7" t="s">
        <v>122</v>
      </c>
      <c r="D80" s="8" t="s">
        <v>123</v>
      </c>
      <c r="E80" s="9">
        <f t="shared" si="3"/>
        <v>18144</v>
      </c>
      <c r="F80" s="9">
        <v>18144</v>
      </c>
      <c r="G80" s="9">
        <v>0</v>
      </c>
    </row>
    <row r="81" spans="1:7" ht="18.75" customHeight="1">
      <c r="A81" s="2" t="s">
        <v>0</v>
      </c>
      <c r="B81" s="3" t="s">
        <v>124</v>
      </c>
      <c r="C81" s="3" t="s">
        <v>0</v>
      </c>
      <c r="D81" s="4" t="s">
        <v>125</v>
      </c>
      <c r="E81" s="5">
        <f t="shared" si="3"/>
        <v>295300</v>
      </c>
      <c r="F81" s="5">
        <f>SUM(F82:F85)</f>
        <v>295300</v>
      </c>
      <c r="G81" s="5">
        <f>SUM(G82:G85)</f>
        <v>0</v>
      </c>
    </row>
    <row r="82" spans="1:7" ht="24.75" customHeight="1">
      <c r="A82" s="6" t="s">
        <v>0</v>
      </c>
      <c r="B82" s="17" t="s">
        <v>0</v>
      </c>
      <c r="C82" s="7" t="s">
        <v>120</v>
      </c>
      <c r="D82" s="8" t="s">
        <v>121</v>
      </c>
      <c r="E82" s="9">
        <f t="shared" si="3"/>
        <v>58000</v>
      </c>
      <c r="F82" s="9">
        <v>58000</v>
      </c>
      <c r="G82" s="9">
        <v>0</v>
      </c>
    </row>
    <row r="83" spans="1:7" ht="39" customHeight="1">
      <c r="A83" s="18" t="s">
        <v>0</v>
      </c>
      <c r="B83" s="18" t="s">
        <v>0</v>
      </c>
      <c r="C83" s="7" t="s">
        <v>122</v>
      </c>
      <c r="D83" s="8" t="s">
        <v>123</v>
      </c>
      <c r="E83" s="9">
        <f t="shared" si="3"/>
        <v>212000</v>
      </c>
      <c r="F83" s="9">
        <v>212000</v>
      </c>
      <c r="G83" s="9">
        <v>0</v>
      </c>
    </row>
    <row r="84" spans="1:7" ht="19.5" customHeight="1">
      <c r="A84" s="17" t="s">
        <v>0</v>
      </c>
      <c r="B84" s="17" t="s">
        <v>0</v>
      </c>
      <c r="C84" s="7" t="s">
        <v>33</v>
      </c>
      <c r="D84" s="8" t="s">
        <v>34</v>
      </c>
      <c r="E84" s="9">
        <f aca="true" t="shared" si="4" ref="E84:E115">F84+G84</f>
        <v>25000</v>
      </c>
      <c r="F84" s="9">
        <v>25000</v>
      </c>
      <c r="G84" s="9">
        <v>0</v>
      </c>
    </row>
    <row r="85" spans="1:7" ht="20.25" customHeight="1">
      <c r="A85" s="6" t="s">
        <v>0</v>
      </c>
      <c r="B85" s="18" t="s">
        <v>0</v>
      </c>
      <c r="C85" s="7" t="s">
        <v>7</v>
      </c>
      <c r="D85" s="8" t="s">
        <v>8</v>
      </c>
      <c r="E85" s="9">
        <f t="shared" si="4"/>
        <v>300</v>
      </c>
      <c r="F85" s="9">
        <v>300</v>
      </c>
      <c r="G85" s="9">
        <v>0</v>
      </c>
    </row>
    <row r="86" spans="1:7" ht="21" customHeight="1">
      <c r="A86" s="2" t="s">
        <v>0</v>
      </c>
      <c r="B86" s="3" t="s">
        <v>126</v>
      </c>
      <c r="C86" s="3" t="s">
        <v>0</v>
      </c>
      <c r="D86" s="4" t="s">
        <v>127</v>
      </c>
      <c r="E86" s="5">
        <f t="shared" si="4"/>
        <v>190408</v>
      </c>
      <c r="F86" s="5">
        <f>F87</f>
        <v>190408</v>
      </c>
      <c r="G86" s="5">
        <f>G87</f>
        <v>0</v>
      </c>
    </row>
    <row r="87" spans="1:7" ht="22.5" customHeight="1">
      <c r="A87" s="6" t="s">
        <v>0</v>
      </c>
      <c r="B87" s="14" t="s">
        <v>0</v>
      </c>
      <c r="C87" s="7" t="s">
        <v>33</v>
      </c>
      <c r="D87" s="8" t="s">
        <v>34</v>
      </c>
      <c r="E87" s="9">
        <f t="shared" si="4"/>
        <v>190408</v>
      </c>
      <c r="F87" s="9">
        <v>190408</v>
      </c>
      <c r="G87" s="9">
        <v>0</v>
      </c>
    </row>
    <row r="88" spans="1:7" ht="21" customHeight="1">
      <c r="A88" s="23" t="s">
        <v>128</v>
      </c>
      <c r="B88" s="24" t="s">
        <v>0</v>
      </c>
      <c r="C88" s="24" t="s">
        <v>0</v>
      </c>
      <c r="D88" s="25" t="s">
        <v>129</v>
      </c>
      <c r="E88" s="26">
        <f t="shared" si="4"/>
        <v>638</v>
      </c>
      <c r="F88" s="26">
        <f>F89</f>
        <v>638</v>
      </c>
      <c r="G88" s="26">
        <f>G89</f>
        <v>0</v>
      </c>
    </row>
    <row r="89" spans="1:7" ht="18" customHeight="1">
      <c r="A89" s="2" t="s">
        <v>0</v>
      </c>
      <c r="B89" s="3" t="s">
        <v>130</v>
      </c>
      <c r="C89" s="3" t="s">
        <v>0</v>
      </c>
      <c r="D89" s="4" t="s">
        <v>131</v>
      </c>
      <c r="E89" s="5">
        <f t="shared" si="4"/>
        <v>638</v>
      </c>
      <c r="F89" s="5">
        <f>F90</f>
        <v>638</v>
      </c>
      <c r="G89" s="5">
        <f>G90</f>
        <v>0</v>
      </c>
    </row>
    <row r="90" spans="1:7" ht="48.75" customHeight="1">
      <c r="A90" s="6" t="s">
        <v>0</v>
      </c>
      <c r="B90" s="14" t="s">
        <v>0</v>
      </c>
      <c r="C90" s="7" t="s">
        <v>39</v>
      </c>
      <c r="D90" s="8" t="s">
        <v>40</v>
      </c>
      <c r="E90" s="9">
        <f t="shared" si="4"/>
        <v>638</v>
      </c>
      <c r="F90" s="9">
        <v>638</v>
      </c>
      <c r="G90" s="9">
        <v>0</v>
      </c>
    </row>
    <row r="91" spans="1:7" ht="25.5" customHeight="1">
      <c r="A91" s="23" t="s">
        <v>132</v>
      </c>
      <c r="B91" s="24" t="s">
        <v>0</v>
      </c>
      <c r="C91" s="24" t="s">
        <v>0</v>
      </c>
      <c r="D91" s="25" t="s">
        <v>133</v>
      </c>
      <c r="E91" s="26">
        <f t="shared" si="4"/>
        <v>3140444</v>
      </c>
      <c r="F91" s="26">
        <f>F92+F96+F98+F100+F104+F106+F108+F110</f>
        <v>1840444</v>
      </c>
      <c r="G91" s="26">
        <f>G92+G96+G98+G100+G104+G106+G108+G110</f>
        <v>1300000</v>
      </c>
    </row>
    <row r="92" spans="1:7" ht="24" customHeight="1">
      <c r="A92" s="2" t="s">
        <v>0</v>
      </c>
      <c r="B92" s="3" t="s">
        <v>134</v>
      </c>
      <c r="C92" s="3" t="s">
        <v>0</v>
      </c>
      <c r="D92" s="4" t="s">
        <v>135</v>
      </c>
      <c r="E92" s="5">
        <f t="shared" si="4"/>
        <v>779890</v>
      </c>
      <c r="F92" s="5">
        <f>SUM(F93:F95)</f>
        <v>779890</v>
      </c>
      <c r="G92" s="5">
        <f>SUM(G93:G95)</f>
        <v>0</v>
      </c>
    </row>
    <row r="93" spans="1:7" ht="26.25" customHeight="1">
      <c r="A93" s="6" t="s">
        <v>0</v>
      </c>
      <c r="B93" s="17" t="s">
        <v>0</v>
      </c>
      <c r="C93" s="7" t="s">
        <v>136</v>
      </c>
      <c r="D93" s="8" t="s">
        <v>137</v>
      </c>
      <c r="E93" s="9">
        <f t="shared" si="4"/>
        <v>3500</v>
      </c>
      <c r="F93" s="9">
        <v>3500</v>
      </c>
      <c r="G93" s="9">
        <v>0</v>
      </c>
    </row>
    <row r="94" spans="1:7" ht="50.25" customHeight="1">
      <c r="A94" s="6" t="s">
        <v>0</v>
      </c>
      <c r="B94" s="6" t="s">
        <v>0</v>
      </c>
      <c r="C94" s="7" t="s">
        <v>39</v>
      </c>
      <c r="D94" s="8" t="s">
        <v>40</v>
      </c>
      <c r="E94" s="9">
        <f t="shared" si="4"/>
        <v>776365</v>
      </c>
      <c r="F94" s="9">
        <v>776365</v>
      </c>
      <c r="G94" s="9">
        <v>0</v>
      </c>
    </row>
    <row r="95" spans="1:7" ht="42.75" customHeight="1">
      <c r="A95" s="6" t="s">
        <v>0</v>
      </c>
      <c r="B95" s="18" t="s">
        <v>0</v>
      </c>
      <c r="C95" s="7" t="s">
        <v>41</v>
      </c>
      <c r="D95" s="8" t="s">
        <v>42</v>
      </c>
      <c r="E95" s="9">
        <f t="shared" si="4"/>
        <v>25</v>
      </c>
      <c r="F95" s="9">
        <v>25</v>
      </c>
      <c r="G95" s="9">
        <v>0</v>
      </c>
    </row>
    <row r="96" spans="1:7" ht="48.75" customHeight="1">
      <c r="A96" s="2" t="s">
        <v>0</v>
      </c>
      <c r="B96" s="3" t="s">
        <v>138</v>
      </c>
      <c r="C96" s="3" t="s">
        <v>0</v>
      </c>
      <c r="D96" s="4" t="s">
        <v>139</v>
      </c>
      <c r="E96" s="5">
        <f t="shared" si="4"/>
        <v>39772</v>
      </c>
      <c r="F96" s="5">
        <f>F97</f>
        <v>39772</v>
      </c>
      <c r="G96" s="5">
        <f>G97</f>
        <v>0</v>
      </c>
    </row>
    <row r="97" spans="1:7" ht="39" customHeight="1">
      <c r="A97" s="6" t="s">
        <v>0</v>
      </c>
      <c r="B97" s="14" t="s">
        <v>0</v>
      </c>
      <c r="C97" s="7" t="s">
        <v>140</v>
      </c>
      <c r="D97" s="8" t="s">
        <v>141</v>
      </c>
      <c r="E97" s="9">
        <f t="shared" si="4"/>
        <v>39772</v>
      </c>
      <c r="F97" s="9">
        <v>39772</v>
      </c>
      <c r="G97" s="9">
        <v>0</v>
      </c>
    </row>
    <row r="98" spans="1:7" ht="26.25" customHeight="1">
      <c r="A98" s="2" t="s">
        <v>0</v>
      </c>
      <c r="B98" s="3" t="s">
        <v>142</v>
      </c>
      <c r="C98" s="3" t="s">
        <v>0</v>
      </c>
      <c r="D98" s="4" t="s">
        <v>143</v>
      </c>
      <c r="E98" s="5">
        <f t="shared" si="4"/>
        <v>368698</v>
      </c>
      <c r="F98" s="5">
        <f>F99</f>
        <v>368698</v>
      </c>
      <c r="G98" s="5">
        <f>G99</f>
        <v>0</v>
      </c>
    </row>
    <row r="99" spans="1:7" ht="44.25" customHeight="1">
      <c r="A99" s="6" t="s">
        <v>0</v>
      </c>
      <c r="B99" s="14" t="s">
        <v>0</v>
      </c>
      <c r="C99" s="7" t="s">
        <v>140</v>
      </c>
      <c r="D99" s="8" t="s">
        <v>141</v>
      </c>
      <c r="E99" s="9">
        <f t="shared" si="4"/>
        <v>368698</v>
      </c>
      <c r="F99" s="9">
        <v>368698</v>
      </c>
      <c r="G99" s="9">
        <v>0</v>
      </c>
    </row>
    <row r="100" spans="1:7" ht="23.25" customHeight="1">
      <c r="A100" s="2" t="s">
        <v>0</v>
      </c>
      <c r="B100" s="3" t="s">
        <v>144</v>
      </c>
      <c r="C100" s="3" t="s">
        <v>0</v>
      </c>
      <c r="D100" s="4" t="s">
        <v>145</v>
      </c>
      <c r="E100" s="5">
        <f t="shared" si="4"/>
        <v>349914</v>
      </c>
      <c r="F100" s="5">
        <f>SUM(F101:F103)</f>
        <v>349914</v>
      </c>
      <c r="G100" s="5">
        <f>SUM(G101:G103)</f>
        <v>0</v>
      </c>
    </row>
    <row r="101" spans="1:7" ht="20.25" customHeight="1">
      <c r="A101" s="6" t="s">
        <v>0</v>
      </c>
      <c r="B101" s="17" t="s">
        <v>0</v>
      </c>
      <c r="C101" s="7" t="s">
        <v>27</v>
      </c>
      <c r="D101" s="8" t="s">
        <v>28</v>
      </c>
      <c r="E101" s="9">
        <f t="shared" si="4"/>
        <v>1000</v>
      </c>
      <c r="F101" s="9">
        <v>1000</v>
      </c>
      <c r="G101" s="9">
        <v>0</v>
      </c>
    </row>
    <row r="102" spans="1:7" ht="18" customHeight="1">
      <c r="A102" s="6" t="s">
        <v>0</v>
      </c>
      <c r="B102" s="6" t="s">
        <v>0</v>
      </c>
      <c r="C102" s="7" t="s">
        <v>108</v>
      </c>
      <c r="D102" s="8" t="s">
        <v>109</v>
      </c>
      <c r="E102" s="9">
        <f t="shared" si="4"/>
        <v>3000</v>
      </c>
      <c r="F102" s="9">
        <v>3000</v>
      </c>
      <c r="G102" s="9">
        <v>0</v>
      </c>
    </row>
    <row r="103" spans="1:7" ht="36" customHeight="1">
      <c r="A103" s="6" t="s">
        <v>0</v>
      </c>
      <c r="B103" s="18" t="s">
        <v>0</v>
      </c>
      <c r="C103" s="7" t="s">
        <v>140</v>
      </c>
      <c r="D103" s="8" t="s">
        <v>141</v>
      </c>
      <c r="E103" s="9">
        <f t="shared" si="4"/>
        <v>345914</v>
      </c>
      <c r="F103" s="9">
        <v>345914</v>
      </c>
      <c r="G103" s="9">
        <v>0</v>
      </c>
    </row>
    <row r="104" spans="1:7" ht="23.25" customHeight="1">
      <c r="A104" s="2" t="s">
        <v>0</v>
      </c>
      <c r="B104" s="3" t="s">
        <v>146</v>
      </c>
      <c r="C104" s="3" t="s">
        <v>0</v>
      </c>
      <c r="D104" s="4" t="s">
        <v>147</v>
      </c>
      <c r="E104" s="5">
        <f t="shared" si="4"/>
        <v>115468</v>
      </c>
      <c r="F104" s="5">
        <f>F105</f>
        <v>115468</v>
      </c>
      <c r="G104" s="5">
        <f>G105</f>
        <v>0</v>
      </c>
    </row>
    <row r="105" spans="1:7" ht="39" customHeight="1">
      <c r="A105" s="6" t="s">
        <v>0</v>
      </c>
      <c r="B105" s="14" t="s">
        <v>0</v>
      </c>
      <c r="C105" s="7" t="s">
        <v>140</v>
      </c>
      <c r="D105" s="8" t="s">
        <v>141</v>
      </c>
      <c r="E105" s="9">
        <f t="shared" si="4"/>
        <v>115468</v>
      </c>
      <c r="F105" s="9">
        <v>115468</v>
      </c>
      <c r="G105" s="9">
        <v>0</v>
      </c>
    </row>
    <row r="106" spans="1:7" ht="24.75" customHeight="1">
      <c r="A106" s="2" t="s">
        <v>0</v>
      </c>
      <c r="B106" s="3" t="s">
        <v>148</v>
      </c>
      <c r="C106" s="3" t="s">
        <v>0</v>
      </c>
      <c r="D106" s="4" t="s">
        <v>149</v>
      </c>
      <c r="E106" s="5">
        <f t="shared" si="4"/>
        <v>23000</v>
      </c>
      <c r="F106" s="5">
        <f>F107</f>
        <v>23000</v>
      </c>
      <c r="G106" s="5">
        <f>G107</f>
        <v>0</v>
      </c>
    </row>
    <row r="107" spans="1:7" ht="18.75" customHeight="1">
      <c r="A107" s="18" t="s">
        <v>0</v>
      </c>
      <c r="B107" s="14" t="s">
        <v>0</v>
      </c>
      <c r="C107" s="7" t="s">
        <v>33</v>
      </c>
      <c r="D107" s="8" t="s">
        <v>34</v>
      </c>
      <c r="E107" s="9">
        <f t="shared" si="4"/>
        <v>23000</v>
      </c>
      <c r="F107" s="9">
        <v>23000</v>
      </c>
      <c r="G107" s="9">
        <v>0</v>
      </c>
    </row>
    <row r="108" spans="1:7" ht="23.25" customHeight="1">
      <c r="A108" s="22" t="s">
        <v>0</v>
      </c>
      <c r="B108" s="3" t="s">
        <v>150</v>
      </c>
      <c r="C108" s="3" t="s">
        <v>0</v>
      </c>
      <c r="D108" s="4" t="s">
        <v>151</v>
      </c>
      <c r="E108" s="5">
        <f t="shared" si="4"/>
        <v>163702</v>
      </c>
      <c r="F108" s="5">
        <f>F109</f>
        <v>163702</v>
      </c>
      <c r="G108" s="5">
        <f>G109</f>
        <v>0</v>
      </c>
    </row>
    <row r="109" spans="1:7" ht="42.75" customHeight="1">
      <c r="A109" s="6" t="s">
        <v>0</v>
      </c>
      <c r="B109" s="14" t="s">
        <v>0</v>
      </c>
      <c r="C109" s="7" t="s">
        <v>140</v>
      </c>
      <c r="D109" s="8" t="s">
        <v>141</v>
      </c>
      <c r="E109" s="9">
        <f t="shared" si="4"/>
        <v>163702</v>
      </c>
      <c r="F109" s="9">
        <v>163702</v>
      </c>
      <c r="G109" s="9">
        <v>0</v>
      </c>
    </row>
    <row r="110" spans="1:7" ht="17.25" customHeight="1">
      <c r="A110" s="2" t="s">
        <v>0</v>
      </c>
      <c r="B110" s="3" t="s">
        <v>152</v>
      </c>
      <c r="C110" s="3" t="s">
        <v>0</v>
      </c>
      <c r="D110" s="4" t="s">
        <v>131</v>
      </c>
      <c r="E110" s="5">
        <f t="shared" si="4"/>
        <v>1300000</v>
      </c>
      <c r="F110" s="5">
        <f>F111</f>
        <v>0</v>
      </c>
      <c r="G110" s="5">
        <f>G111</f>
        <v>1300000</v>
      </c>
    </row>
    <row r="111" spans="1:7" ht="52.5" customHeight="1">
      <c r="A111" s="6" t="s">
        <v>0</v>
      </c>
      <c r="B111" s="14" t="s">
        <v>0</v>
      </c>
      <c r="C111" s="7" t="s">
        <v>153</v>
      </c>
      <c r="D111" s="8" t="s">
        <v>154</v>
      </c>
      <c r="E111" s="9">
        <f t="shared" si="4"/>
        <v>1300000</v>
      </c>
      <c r="F111" s="9">
        <v>0</v>
      </c>
      <c r="G111" s="9">
        <v>1300000</v>
      </c>
    </row>
    <row r="112" spans="1:7" ht="20.25" customHeight="1">
      <c r="A112" s="23" t="s">
        <v>155</v>
      </c>
      <c r="B112" s="24" t="s">
        <v>0</v>
      </c>
      <c r="C112" s="24" t="s">
        <v>0</v>
      </c>
      <c r="D112" s="25" t="s">
        <v>156</v>
      </c>
      <c r="E112" s="26">
        <f t="shared" si="4"/>
        <v>11869002</v>
      </c>
      <c r="F112" s="26">
        <f>F113+F117+F122+F124+F126</f>
        <v>11869002</v>
      </c>
      <c r="G112" s="26">
        <f>G113+G117+G122+G124+G126</f>
        <v>0</v>
      </c>
    </row>
    <row r="113" spans="1:7" ht="21.75" customHeight="1">
      <c r="A113" s="2" t="s">
        <v>0</v>
      </c>
      <c r="B113" s="3" t="s">
        <v>157</v>
      </c>
      <c r="C113" s="3" t="s">
        <v>0</v>
      </c>
      <c r="D113" s="4" t="s">
        <v>158</v>
      </c>
      <c r="E113" s="5">
        <f t="shared" si="4"/>
        <v>7674997</v>
      </c>
      <c r="F113" s="5">
        <f>SUM(F114:F116)</f>
        <v>7674997</v>
      </c>
      <c r="G113" s="5">
        <f>SUM(G114:G116)</f>
        <v>0</v>
      </c>
    </row>
    <row r="114" spans="1:7" ht="18" customHeight="1">
      <c r="A114" s="6" t="s">
        <v>0</v>
      </c>
      <c r="B114" s="17" t="s">
        <v>0</v>
      </c>
      <c r="C114" s="7" t="s">
        <v>27</v>
      </c>
      <c r="D114" s="8" t="s">
        <v>28</v>
      </c>
      <c r="E114" s="9">
        <f t="shared" si="4"/>
        <v>1000</v>
      </c>
      <c r="F114" s="9">
        <v>1000</v>
      </c>
      <c r="G114" s="9">
        <v>0</v>
      </c>
    </row>
    <row r="115" spans="1:7" ht="20.25" customHeight="1">
      <c r="A115" s="6" t="s">
        <v>0</v>
      </c>
      <c r="B115" s="6" t="s">
        <v>0</v>
      </c>
      <c r="C115" s="7" t="s">
        <v>108</v>
      </c>
      <c r="D115" s="8" t="s">
        <v>109</v>
      </c>
      <c r="E115" s="9">
        <f t="shared" si="4"/>
        <v>6000</v>
      </c>
      <c r="F115" s="9">
        <v>6000</v>
      </c>
      <c r="G115" s="9">
        <v>0</v>
      </c>
    </row>
    <row r="116" spans="1:7" ht="66.75" customHeight="1">
      <c r="A116" s="6" t="s">
        <v>0</v>
      </c>
      <c r="B116" s="18" t="s">
        <v>0</v>
      </c>
      <c r="C116" s="7" t="s">
        <v>159</v>
      </c>
      <c r="D116" s="8" t="s">
        <v>160</v>
      </c>
      <c r="E116" s="9">
        <f aca="true" t="shared" si="5" ref="E116:E147">F116+G116</f>
        <v>7667997</v>
      </c>
      <c r="F116" s="9">
        <v>7667997</v>
      </c>
      <c r="G116" s="9">
        <v>0</v>
      </c>
    </row>
    <row r="117" spans="1:7" ht="41.25" customHeight="1">
      <c r="A117" s="2" t="s">
        <v>0</v>
      </c>
      <c r="B117" s="3" t="s">
        <v>161</v>
      </c>
      <c r="C117" s="3" t="s">
        <v>0</v>
      </c>
      <c r="D117" s="4" t="s">
        <v>162</v>
      </c>
      <c r="E117" s="5">
        <f t="shared" si="5"/>
        <v>3440877</v>
      </c>
      <c r="F117" s="5">
        <f>SUM(F118:F121)</f>
        <v>3440877</v>
      </c>
      <c r="G117" s="5">
        <f>SUM(G118:G121)</f>
        <v>0</v>
      </c>
    </row>
    <row r="118" spans="1:7" ht="18" customHeight="1">
      <c r="A118" s="6" t="s">
        <v>0</v>
      </c>
      <c r="B118" s="17" t="s">
        <v>0</v>
      </c>
      <c r="C118" s="7" t="s">
        <v>27</v>
      </c>
      <c r="D118" s="8" t="s">
        <v>28</v>
      </c>
      <c r="E118" s="9">
        <f t="shared" si="5"/>
        <v>1000</v>
      </c>
      <c r="F118" s="9">
        <v>1000</v>
      </c>
      <c r="G118" s="9">
        <v>0</v>
      </c>
    </row>
    <row r="119" spans="1:7" ht="18.75" customHeight="1">
      <c r="A119" s="6" t="s">
        <v>0</v>
      </c>
      <c r="B119" s="6" t="s">
        <v>0</v>
      </c>
      <c r="C119" s="7" t="s">
        <v>108</v>
      </c>
      <c r="D119" s="8" t="s">
        <v>109</v>
      </c>
      <c r="E119" s="9">
        <f t="shared" si="5"/>
        <v>7000</v>
      </c>
      <c r="F119" s="9">
        <v>7000</v>
      </c>
      <c r="G119" s="9">
        <v>0</v>
      </c>
    </row>
    <row r="120" spans="1:7" ht="51" customHeight="1">
      <c r="A120" s="6" t="s">
        <v>0</v>
      </c>
      <c r="B120" s="6" t="s">
        <v>0</v>
      </c>
      <c r="C120" s="7" t="s">
        <v>39</v>
      </c>
      <c r="D120" s="8" t="s">
        <v>40</v>
      </c>
      <c r="E120" s="9">
        <f t="shared" si="5"/>
        <v>3402877</v>
      </c>
      <c r="F120" s="9">
        <v>3402877</v>
      </c>
      <c r="G120" s="9">
        <v>0</v>
      </c>
    </row>
    <row r="121" spans="1:7" ht="38.25" customHeight="1">
      <c r="A121" s="6" t="s">
        <v>0</v>
      </c>
      <c r="B121" s="18" t="s">
        <v>0</v>
      </c>
      <c r="C121" s="7" t="s">
        <v>41</v>
      </c>
      <c r="D121" s="8" t="s">
        <v>42</v>
      </c>
      <c r="E121" s="9">
        <f t="shared" si="5"/>
        <v>30000</v>
      </c>
      <c r="F121" s="9">
        <v>30000</v>
      </c>
      <c r="G121" s="9">
        <v>0</v>
      </c>
    </row>
    <row r="122" spans="1:7" ht="29.25" customHeight="1">
      <c r="A122" s="2" t="s">
        <v>0</v>
      </c>
      <c r="B122" s="3" t="s">
        <v>163</v>
      </c>
      <c r="C122" s="3" t="s">
        <v>0</v>
      </c>
      <c r="D122" s="4" t="s">
        <v>164</v>
      </c>
      <c r="E122" s="5">
        <f t="shared" si="5"/>
        <v>284774</v>
      </c>
      <c r="F122" s="5">
        <f>F123</f>
        <v>284774</v>
      </c>
      <c r="G122" s="5">
        <f>G123</f>
        <v>0</v>
      </c>
    </row>
    <row r="123" spans="1:7" ht="57.75" customHeight="1">
      <c r="A123" s="6" t="s">
        <v>0</v>
      </c>
      <c r="B123" s="14" t="s">
        <v>0</v>
      </c>
      <c r="C123" s="7" t="s">
        <v>39</v>
      </c>
      <c r="D123" s="8" t="s">
        <v>40</v>
      </c>
      <c r="E123" s="9">
        <f t="shared" si="5"/>
        <v>284774</v>
      </c>
      <c r="F123" s="9">
        <v>284774</v>
      </c>
      <c r="G123" s="9">
        <v>0</v>
      </c>
    </row>
    <row r="124" spans="1:7" ht="43.5" customHeight="1">
      <c r="A124" s="2" t="s">
        <v>0</v>
      </c>
      <c r="B124" s="3" t="s">
        <v>165</v>
      </c>
      <c r="C124" s="3" t="s">
        <v>0</v>
      </c>
      <c r="D124" s="4" t="s">
        <v>166</v>
      </c>
      <c r="E124" s="5">
        <f t="shared" si="5"/>
        <v>25354</v>
      </c>
      <c r="F124" s="5">
        <f>F125</f>
        <v>25354</v>
      </c>
      <c r="G124" s="5">
        <f>G125</f>
        <v>0</v>
      </c>
    </row>
    <row r="125" spans="1:7" ht="53.25" customHeight="1">
      <c r="A125" s="6" t="s">
        <v>0</v>
      </c>
      <c r="B125" s="14" t="s">
        <v>0</v>
      </c>
      <c r="C125" s="7" t="s">
        <v>39</v>
      </c>
      <c r="D125" s="8" t="s">
        <v>40</v>
      </c>
      <c r="E125" s="9">
        <f t="shared" si="5"/>
        <v>25354</v>
      </c>
      <c r="F125" s="9">
        <v>25354</v>
      </c>
      <c r="G125" s="9">
        <v>0</v>
      </c>
    </row>
    <row r="126" spans="1:7" ht="24" customHeight="1">
      <c r="A126" s="2" t="s">
        <v>0</v>
      </c>
      <c r="B126" s="3" t="s">
        <v>167</v>
      </c>
      <c r="C126" s="3" t="s">
        <v>0</v>
      </c>
      <c r="D126" s="4" t="s">
        <v>168</v>
      </c>
      <c r="E126" s="5">
        <f t="shared" si="5"/>
        <v>443000</v>
      </c>
      <c r="F126" s="5">
        <f>F127+F128</f>
        <v>443000</v>
      </c>
      <c r="G126" s="5">
        <f>G127+G128</f>
        <v>0</v>
      </c>
    </row>
    <row r="127" spans="1:7" ht="24.75" customHeight="1">
      <c r="A127" s="6" t="s">
        <v>0</v>
      </c>
      <c r="B127" s="17" t="s">
        <v>0</v>
      </c>
      <c r="C127" s="7" t="s">
        <v>91</v>
      </c>
      <c r="D127" s="8" t="s">
        <v>92</v>
      </c>
      <c r="E127" s="9">
        <f t="shared" si="5"/>
        <v>18000</v>
      </c>
      <c r="F127" s="9">
        <v>18000</v>
      </c>
      <c r="G127" s="9">
        <v>0</v>
      </c>
    </row>
    <row r="128" spans="1:7" ht="25.5" customHeight="1">
      <c r="A128" s="18" t="s">
        <v>0</v>
      </c>
      <c r="B128" s="18" t="s">
        <v>0</v>
      </c>
      <c r="C128" s="7" t="s">
        <v>169</v>
      </c>
      <c r="D128" s="8" t="s">
        <v>170</v>
      </c>
      <c r="E128" s="9">
        <f t="shared" si="5"/>
        <v>425000</v>
      </c>
      <c r="F128" s="9">
        <v>425000</v>
      </c>
      <c r="G128" s="9">
        <v>0</v>
      </c>
    </row>
    <row r="129" spans="1:7" ht="27" customHeight="1">
      <c r="A129" s="23" t="s">
        <v>171</v>
      </c>
      <c r="B129" s="24" t="s">
        <v>0</v>
      </c>
      <c r="C129" s="24" t="s">
        <v>0</v>
      </c>
      <c r="D129" s="25" t="s">
        <v>172</v>
      </c>
      <c r="E129" s="26">
        <f t="shared" si="5"/>
        <v>6242800</v>
      </c>
      <c r="F129" s="26">
        <f>F130+F133+F137+F139</f>
        <v>2026000</v>
      </c>
      <c r="G129" s="26">
        <f>G130+G133+G137+G139</f>
        <v>4216800</v>
      </c>
    </row>
    <row r="130" spans="1:7" ht="33" customHeight="1">
      <c r="A130" s="2" t="s">
        <v>0</v>
      </c>
      <c r="B130" s="3" t="s">
        <v>173</v>
      </c>
      <c r="C130" s="3" t="s">
        <v>0</v>
      </c>
      <c r="D130" s="4" t="s">
        <v>174</v>
      </c>
      <c r="E130" s="5">
        <f t="shared" si="5"/>
        <v>3516800</v>
      </c>
      <c r="F130" s="5">
        <f>F131+F132</f>
        <v>0</v>
      </c>
      <c r="G130" s="5">
        <f>G131+G132</f>
        <v>3516800</v>
      </c>
    </row>
    <row r="131" spans="1:7" ht="61.5" customHeight="1">
      <c r="A131" s="6" t="s">
        <v>0</v>
      </c>
      <c r="B131" s="17" t="s">
        <v>0</v>
      </c>
      <c r="C131" s="7" t="s">
        <v>11</v>
      </c>
      <c r="D131" s="8" t="s">
        <v>12</v>
      </c>
      <c r="E131" s="9">
        <f t="shared" si="5"/>
        <v>1016800</v>
      </c>
      <c r="F131" s="9">
        <v>0</v>
      </c>
      <c r="G131" s="9">
        <v>1016800</v>
      </c>
    </row>
    <row r="132" spans="1:7" ht="54.75" customHeight="1">
      <c r="A132" s="6" t="s">
        <v>0</v>
      </c>
      <c r="B132" s="18" t="s">
        <v>0</v>
      </c>
      <c r="C132" s="7" t="s">
        <v>153</v>
      </c>
      <c r="D132" s="8" t="s">
        <v>154</v>
      </c>
      <c r="E132" s="9">
        <f t="shared" si="5"/>
        <v>2500000</v>
      </c>
      <c r="F132" s="9">
        <v>0</v>
      </c>
      <c r="G132" s="9">
        <v>2500000</v>
      </c>
    </row>
    <row r="133" spans="1:7" ht="23.25" customHeight="1">
      <c r="A133" s="2" t="s">
        <v>0</v>
      </c>
      <c r="B133" s="3" t="s">
        <v>175</v>
      </c>
      <c r="C133" s="3" t="s">
        <v>0</v>
      </c>
      <c r="D133" s="4" t="s">
        <v>176</v>
      </c>
      <c r="E133" s="5">
        <f t="shared" si="5"/>
        <v>2011000</v>
      </c>
      <c r="F133" s="5">
        <f>F134+F135+F136</f>
        <v>2011000</v>
      </c>
      <c r="G133" s="5">
        <f>G134+G135+G136</f>
        <v>0</v>
      </c>
    </row>
    <row r="134" spans="1:7" ht="39" customHeight="1">
      <c r="A134" s="6" t="s">
        <v>0</v>
      </c>
      <c r="B134" s="17" t="s">
        <v>0</v>
      </c>
      <c r="C134" s="7" t="s">
        <v>177</v>
      </c>
      <c r="D134" s="8" t="s">
        <v>178</v>
      </c>
      <c r="E134" s="9">
        <f t="shared" si="5"/>
        <v>2000000</v>
      </c>
      <c r="F134" s="9">
        <v>2000000</v>
      </c>
      <c r="G134" s="9">
        <v>0</v>
      </c>
    </row>
    <row r="135" spans="1:7" ht="25.5" customHeight="1">
      <c r="A135" s="6" t="s">
        <v>0</v>
      </c>
      <c r="B135" s="6" t="s">
        <v>0</v>
      </c>
      <c r="C135" s="7" t="s">
        <v>81</v>
      </c>
      <c r="D135" s="8" t="s">
        <v>82</v>
      </c>
      <c r="E135" s="9">
        <f t="shared" si="5"/>
        <v>6000</v>
      </c>
      <c r="F135" s="9">
        <v>6000</v>
      </c>
      <c r="G135" s="9">
        <v>0</v>
      </c>
    </row>
    <row r="136" spans="1:7" ht="27" customHeight="1">
      <c r="A136" s="6" t="s">
        <v>0</v>
      </c>
      <c r="B136" s="18" t="s">
        <v>0</v>
      </c>
      <c r="C136" s="7" t="s">
        <v>57</v>
      </c>
      <c r="D136" s="8" t="s">
        <v>58</v>
      </c>
      <c r="E136" s="9">
        <f t="shared" si="5"/>
        <v>5000</v>
      </c>
      <c r="F136" s="9">
        <v>5000</v>
      </c>
      <c r="G136" s="9">
        <v>0</v>
      </c>
    </row>
    <row r="137" spans="1:7" ht="21.75" customHeight="1">
      <c r="A137" s="2" t="s">
        <v>0</v>
      </c>
      <c r="B137" s="3" t="s">
        <v>179</v>
      </c>
      <c r="C137" s="3" t="s">
        <v>0</v>
      </c>
      <c r="D137" s="4" t="s">
        <v>180</v>
      </c>
      <c r="E137" s="5">
        <f t="shared" si="5"/>
        <v>700000</v>
      </c>
      <c r="F137" s="5">
        <f>F138</f>
        <v>0</v>
      </c>
      <c r="G137" s="5">
        <f>G138</f>
        <v>700000</v>
      </c>
    </row>
    <row r="138" spans="1:7" ht="65.25" customHeight="1">
      <c r="A138" s="6" t="s">
        <v>0</v>
      </c>
      <c r="B138" s="14" t="s">
        <v>0</v>
      </c>
      <c r="C138" s="7" t="s">
        <v>11</v>
      </c>
      <c r="D138" s="8" t="s">
        <v>12</v>
      </c>
      <c r="E138" s="9">
        <f t="shared" si="5"/>
        <v>700000</v>
      </c>
      <c r="F138" s="9">
        <v>0</v>
      </c>
      <c r="G138" s="9">
        <v>700000</v>
      </c>
    </row>
    <row r="139" spans="1:7" ht="34.5" customHeight="1">
      <c r="A139" s="2" t="s">
        <v>0</v>
      </c>
      <c r="B139" s="3" t="s">
        <v>181</v>
      </c>
      <c r="C139" s="3" t="s">
        <v>0</v>
      </c>
      <c r="D139" s="4" t="s">
        <v>182</v>
      </c>
      <c r="E139" s="5">
        <f t="shared" si="5"/>
        <v>15000</v>
      </c>
      <c r="F139" s="5">
        <f>F140</f>
        <v>15000</v>
      </c>
      <c r="G139" s="5">
        <f>G140</f>
        <v>0</v>
      </c>
    </row>
    <row r="140" spans="1:7" ht="21.75" customHeight="1">
      <c r="A140" s="18" t="s">
        <v>0</v>
      </c>
      <c r="B140" s="14" t="s">
        <v>0</v>
      </c>
      <c r="C140" s="7" t="s">
        <v>91</v>
      </c>
      <c r="D140" s="8" t="s">
        <v>92</v>
      </c>
      <c r="E140" s="9">
        <f t="shared" si="5"/>
        <v>15000</v>
      </c>
      <c r="F140" s="9">
        <v>15000</v>
      </c>
      <c r="G140" s="9">
        <v>0</v>
      </c>
    </row>
    <row r="141" spans="1:7" ht="25.5" customHeight="1">
      <c r="A141" s="23" t="s">
        <v>183</v>
      </c>
      <c r="B141" s="24" t="s">
        <v>0</v>
      </c>
      <c r="C141" s="24" t="s">
        <v>0</v>
      </c>
      <c r="D141" s="25" t="s">
        <v>184</v>
      </c>
      <c r="E141" s="26">
        <f t="shared" si="5"/>
        <v>460000</v>
      </c>
      <c r="F141" s="26">
        <f>F142</f>
        <v>0</v>
      </c>
      <c r="G141" s="26">
        <f>G142</f>
        <v>460000</v>
      </c>
    </row>
    <row r="142" spans="1:7" ht="24" customHeight="1">
      <c r="A142" s="2" t="s">
        <v>0</v>
      </c>
      <c r="B142" s="3" t="s">
        <v>185</v>
      </c>
      <c r="C142" s="3" t="s">
        <v>0</v>
      </c>
      <c r="D142" s="4" t="s">
        <v>186</v>
      </c>
      <c r="E142" s="5">
        <f t="shared" si="5"/>
        <v>460000</v>
      </c>
      <c r="F142" s="5">
        <f>F143</f>
        <v>0</v>
      </c>
      <c r="G142" s="5">
        <f>G143</f>
        <v>460000</v>
      </c>
    </row>
    <row r="143" spans="1:7" ht="63" customHeight="1">
      <c r="A143" s="6" t="s">
        <v>0</v>
      </c>
      <c r="B143" s="14" t="s">
        <v>0</v>
      </c>
      <c r="C143" s="7" t="s">
        <v>11</v>
      </c>
      <c r="D143" s="8" t="s">
        <v>12</v>
      </c>
      <c r="E143" s="9">
        <f t="shared" si="5"/>
        <v>460000</v>
      </c>
      <c r="F143" s="9">
        <v>0</v>
      </c>
      <c r="G143" s="9">
        <v>460000</v>
      </c>
    </row>
    <row r="144" spans="1:7" ht="22.5" customHeight="1">
      <c r="A144" s="23" t="s">
        <v>187</v>
      </c>
      <c r="B144" s="24" t="s">
        <v>0</v>
      </c>
      <c r="C144" s="24" t="s">
        <v>0</v>
      </c>
      <c r="D144" s="25" t="s">
        <v>188</v>
      </c>
      <c r="E144" s="26">
        <f t="shared" si="5"/>
        <v>3400000</v>
      </c>
      <c r="F144" s="26">
        <f>F145</f>
        <v>0</v>
      </c>
      <c r="G144" s="26">
        <f>G145</f>
        <v>3400000</v>
      </c>
    </row>
    <row r="145" spans="1:7" ht="19.5" customHeight="1">
      <c r="A145" s="2" t="s">
        <v>0</v>
      </c>
      <c r="B145" s="3" t="s">
        <v>189</v>
      </c>
      <c r="C145" s="3" t="s">
        <v>0</v>
      </c>
      <c r="D145" s="4" t="s">
        <v>190</v>
      </c>
      <c r="E145" s="5">
        <f t="shared" si="5"/>
        <v>3400000</v>
      </c>
      <c r="F145" s="5">
        <f>F146</f>
        <v>0</v>
      </c>
      <c r="G145" s="5">
        <f>G146</f>
        <v>3400000</v>
      </c>
    </row>
    <row r="146" spans="1:7" ht="63" customHeight="1">
      <c r="A146" s="6" t="s">
        <v>0</v>
      </c>
      <c r="B146" s="14" t="s">
        <v>0</v>
      </c>
      <c r="C146" s="7" t="s">
        <v>11</v>
      </c>
      <c r="D146" s="8" t="s">
        <v>12</v>
      </c>
      <c r="E146" s="9">
        <f t="shared" si="5"/>
        <v>3400000</v>
      </c>
      <c r="F146" s="9">
        <v>0</v>
      </c>
      <c r="G146" s="9">
        <v>3400000</v>
      </c>
    </row>
    <row r="147" spans="1:7" ht="28.5" customHeight="1">
      <c r="A147" s="31" t="s">
        <v>191</v>
      </c>
      <c r="B147" s="32"/>
      <c r="C147" s="32"/>
      <c r="D147" s="33"/>
      <c r="E147" s="15">
        <f t="shared" si="5"/>
        <v>51440875</v>
      </c>
      <c r="F147" s="15">
        <f>F144+F141+F129+F112+F91+F88+F72+F61+F29+F26+F20+F17+F10+F4</f>
        <v>39614075</v>
      </c>
      <c r="G147" s="15">
        <f>G144+G141+G129+G112+G91+G88+G72+G61+G29+G26+G20+G17+G10+G4</f>
        <v>11826800</v>
      </c>
    </row>
    <row r="148" ht="13.5" customHeight="1"/>
    <row r="149" ht="16.5" customHeight="1">
      <c r="A149" s="10" t="s">
        <v>197</v>
      </c>
    </row>
  </sheetData>
  <sheetProtection/>
  <mergeCells count="2">
    <mergeCell ref="A2:G2"/>
    <mergeCell ref="A147:D147"/>
  </mergeCells>
  <printOptions/>
  <pageMargins left="0.3937007874015748" right="0.3937007874015748" top="1.1811023622047245" bottom="0.984251968503937" header="0.5118110236220472" footer="0.5118110236220472"/>
  <pageSetup horizontalDpi="600" verticalDpi="600" orientation="portrait" paperSize="9" r:id="rId1"/>
  <headerFooter scaleWithDoc="0" alignWithMargins="0">
    <oddHeader>&amp;RZałącznik nr 1 do Uchwały            
 Rady Gminy Piecki nr XXVII/167/20
   z dnia 29.12.2020 r.
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Naumowicz</dc:creator>
  <cp:keywords/>
  <dc:description/>
  <cp:lastModifiedBy>Agata Naumowicz</cp:lastModifiedBy>
  <cp:lastPrinted>2021-01-04T13:23:53Z</cp:lastPrinted>
  <dcterms:created xsi:type="dcterms:W3CDTF">2020-11-10T08:34:26Z</dcterms:created>
  <dcterms:modified xsi:type="dcterms:W3CDTF">2021-01-04T13:27:57Z</dcterms:modified>
  <cp:category/>
  <cp:version/>
  <cp:contentType/>
  <cp:contentStatus/>
</cp:coreProperties>
</file>