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 doch za Ipółrocze" sheetId="1" r:id="rId1"/>
    <sheet name="Wykonanie doch za r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<sst xmlns="http://schemas.openxmlformats.org/spreadsheetml/2006/main" count="437" uniqueCount="210">
  <si>
    <t>Dz.</t>
  </si>
  <si>
    <t>§</t>
  </si>
  <si>
    <t>Nazwa</t>
  </si>
  <si>
    <t>Wykonanie</t>
  </si>
  <si>
    <t>%</t>
  </si>
  <si>
    <t>ROLNICTWO I ŁOWIECTWO</t>
  </si>
  <si>
    <t>Infrastruktura wodociągowa i sanitarna wsi</t>
  </si>
  <si>
    <t>Wpływy z różnych opłat</t>
  </si>
  <si>
    <t>LEŚNICTWO</t>
  </si>
  <si>
    <t>TRANSPORT I ŁĄCZNOŚĆ</t>
  </si>
  <si>
    <t>Drogi publiczne gminne</t>
  </si>
  <si>
    <t>GOSPODARKA MIESZKANIOWA</t>
  </si>
  <si>
    <t>Gospodarka gruntami i nieruchomościami</t>
  </si>
  <si>
    <t>Wpływy z opłat za zarząd, wieczyste użytkowanie</t>
  </si>
  <si>
    <t>Dochody z najmu i dzierżawy</t>
  </si>
  <si>
    <t>Wpłaty z tyt. odpłatnego nabycia prawa własności nieruchomości</t>
  </si>
  <si>
    <t>Przekształcenie prawa wieczystego użytkowania</t>
  </si>
  <si>
    <t>ADMINISTRACJA PUBLICZNA</t>
  </si>
  <si>
    <t>Urzędy wojewódzkie</t>
  </si>
  <si>
    <t>Urzędy gmin</t>
  </si>
  <si>
    <t xml:space="preserve">Wpływy z różnych opłat </t>
  </si>
  <si>
    <t>KONTROLI</t>
  </si>
  <si>
    <t>Urzędy naczelnych org. władzy państw.; kontroli</t>
  </si>
  <si>
    <t>Odsetki od nieterminowych wpłat</t>
  </si>
  <si>
    <t>Podatek od nieruchomości</t>
  </si>
  <si>
    <t>Podatek rolny</t>
  </si>
  <si>
    <t>Podatek leśny</t>
  </si>
  <si>
    <t>Podatek od środków transportowych</t>
  </si>
  <si>
    <t>Opłata prolongacyjna</t>
  </si>
  <si>
    <t>Podatek od czynności cywilnoprawnych</t>
  </si>
  <si>
    <t>Podatek od spadków i darowizn</t>
  </si>
  <si>
    <t>Podatek od posiadania psów</t>
  </si>
  <si>
    <t>Wpływy z opłaty miejscowej</t>
  </si>
  <si>
    <t>Wpływy z opłaty administracyjnej</t>
  </si>
  <si>
    <t>Pozostałe odsetki</t>
  </si>
  <si>
    <t>Wpływy z opłaty skarbowej</t>
  </si>
  <si>
    <t xml:space="preserve">Udziały gmin w podatkach stanowiących doch. b.p. </t>
  </si>
  <si>
    <t>Podatek dochodowy od osób fizycznych</t>
  </si>
  <si>
    <t>Podatek dochodowy od osób prawnych</t>
  </si>
  <si>
    <t>RÓŻNE ROZLICZENIA</t>
  </si>
  <si>
    <t>Subwencje ogólne z budżetu państwa</t>
  </si>
  <si>
    <t>Subwencja ogólna z budżetu państwa</t>
  </si>
  <si>
    <t>Różne rozliczenia finansowe</t>
  </si>
  <si>
    <t>OŚWIATA I WYCHOWANIE</t>
  </si>
  <si>
    <t>Szkoły podstawowe</t>
  </si>
  <si>
    <t>Wpływy z usług</t>
  </si>
  <si>
    <t>Pozostała działalność</t>
  </si>
  <si>
    <t>OCHRONA ZDROWIA</t>
  </si>
  <si>
    <t>Przeciwdziałanie alkoholizmowi</t>
  </si>
  <si>
    <t>Wpływy z opłat za zezwolenia na sprzedaż alkoholu</t>
  </si>
  <si>
    <t>OPIEKA SPOŁECZNA</t>
  </si>
  <si>
    <t>Dotacje celowe otrzym. z b.p. na realiz. zad.zlec.</t>
  </si>
  <si>
    <t>Dotacje celowe otrzym. z b.p. na realiz.zad. zlec.</t>
  </si>
  <si>
    <t>Dotacje celowe otrzym. z b.p. na realiz.zad. włas.</t>
  </si>
  <si>
    <t>Dotacje celowe otrzym. z b.p. na realz.zad. zlec.</t>
  </si>
  <si>
    <t>Ośrodki pomocy społecznej</t>
  </si>
  <si>
    <t>Usługi opiekuńcze i specjalistyczne usługi opiek.</t>
  </si>
  <si>
    <t>Dotacje celowe otrzym. z b.p. na realiz.zad. własnych</t>
  </si>
  <si>
    <t>Przedszkola</t>
  </si>
  <si>
    <t>DOCHODY  OGÓŁEM</t>
  </si>
  <si>
    <t>Rozdz</t>
  </si>
  <si>
    <t>010</t>
  </si>
  <si>
    <t>020</t>
  </si>
  <si>
    <t>0690</t>
  </si>
  <si>
    <t>0750</t>
  </si>
  <si>
    <t>0470</t>
  </si>
  <si>
    <t>0760</t>
  </si>
  <si>
    <t>2010</t>
  </si>
  <si>
    <t>Dotacje celowe otrzym. z b.p. na realiz.zadań bież. z zakresu adm. rząd.zlec.gminie</t>
  </si>
  <si>
    <t>0350</t>
  </si>
  <si>
    <t>0910</t>
  </si>
  <si>
    <t>0310</t>
  </si>
  <si>
    <t>0320</t>
  </si>
  <si>
    <t>0330</t>
  </si>
  <si>
    <t>0340</t>
  </si>
  <si>
    <t>0490</t>
  </si>
  <si>
    <t>0500</t>
  </si>
  <si>
    <t>0360</t>
  </si>
  <si>
    <t>0370</t>
  </si>
  <si>
    <t>0430</t>
  </si>
  <si>
    <t>0440</t>
  </si>
  <si>
    <t>0450</t>
  </si>
  <si>
    <t>Wpływy z opłaty targowej</t>
  </si>
  <si>
    <t>0920</t>
  </si>
  <si>
    <t>Odsetki od nietermin.wpłat podatków i opłat</t>
  </si>
  <si>
    <t>0410</t>
  </si>
  <si>
    <t>0010</t>
  </si>
  <si>
    <t>0020</t>
  </si>
  <si>
    <t>2920</t>
  </si>
  <si>
    <t>0830</t>
  </si>
  <si>
    <t>2030</t>
  </si>
  <si>
    <t>0480</t>
  </si>
  <si>
    <t>Świadczenia rodzinne oraz skł.z ubezp.społ.</t>
  </si>
  <si>
    <t>01010</t>
  </si>
  <si>
    <t>02095</t>
  </si>
  <si>
    <t>URZĘDY NACZ.ORG.WŁADZY PAŃSTW.;</t>
  </si>
  <si>
    <t xml:space="preserve">Część oświatowa subwencji ogólnej </t>
  </si>
  <si>
    <t xml:space="preserve">Zasiłki i pomoc w naturze </t>
  </si>
  <si>
    <t>Sporządziła: Krystyna Witkowska</t>
  </si>
  <si>
    <t xml:space="preserve">Plan </t>
  </si>
  <si>
    <t>Składki na ubezpieczenia zdrowotne</t>
  </si>
  <si>
    <t>-</t>
  </si>
  <si>
    <t>Dotacje celowe otrzym. z b.p. na real. zad. włas.gminy</t>
  </si>
  <si>
    <t>BEZPIECZEŃ.PUBLICZNE I OCHR.P.POŻ</t>
  </si>
  <si>
    <t>Obrona cywilna</t>
  </si>
  <si>
    <t xml:space="preserve">Część równoważąca subwencji ogólnej </t>
  </si>
  <si>
    <t>Część wyrównawcza subwencji ogólnej</t>
  </si>
  <si>
    <t>EDUKACYJNA OPIEKA WYCHOWAWCZA</t>
  </si>
  <si>
    <t>Pomoc materialna dla uczniów</t>
  </si>
  <si>
    <t xml:space="preserve">                            WYKONANIE DOCHODÓW BUDŻETU GMINY</t>
  </si>
  <si>
    <t>6310</t>
  </si>
  <si>
    <t>0970</t>
  </si>
  <si>
    <t>2020</t>
  </si>
  <si>
    <t>2530</t>
  </si>
  <si>
    <t>Wybory Prezydenta RP</t>
  </si>
  <si>
    <t>Wybory do Sejmu i Senatu</t>
  </si>
  <si>
    <t>Dotacje celowe otrzym. z b.p.na real.zad.zlec.gminie</t>
  </si>
  <si>
    <t>DOCHODY OD OSÓB PRAWNYCH,                    OD OSÓB FIZYCZNYCH</t>
  </si>
  <si>
    <t>Wpływy z pod.rol.leś.,pod.i opł.lokal.od osób prawnych</t>
  </si>
  <si>
    <t>Wpływy z pod.rol.leś.,pod.i opł.lokal.od osób fizycznych</t>
  </si>
  <si>
    <t>Wpływy z podatku dochodowego od osób fizycznych</t>
  </si>
  <si>
    <t>Podatek od dział.gosp. opłac.w formie karty podatkowej</t>
  </si>
  <si>
    <t>KULTURA I OCHRONA DZIEDZICTWA NARODOWEGO</t>
  </si>
  <si>
    <t>Biblioteki</t>
  </si>
  <si>
    <t>Dotacje celowe otrzym.z b.p.na realiz.zad. włas.</t>
  </si>
  <si>
    <t>Dotacje celowe otrzym.z b.p.na realiz.zad. bież.na podst.porozumień</t>
  </si>
  <si>
    <t>Dotacje celowe otrzym.z b.p.na realiz.zad.bież.na podstawie porozumień</t>
  </si>
  <si>
    <t>Dotacje celowe otrzym.z b.p. na inwe.z zakr.adm.rzad.</t>
  </si>
  <si>
    <t>Wpływy z róznych dochodów</t>
  </si>
  <si>
    <t>Ochotnicze straże pożarne</t>
  </si>
  <si>
    <t>Dotacjeotrzym z funduszy celowych na real.zad.bież.</t>
  </si>
  <si>
    <t>Pozostała działalnośc</t>
  </si>
  <si>
    <t>Dotacje celowe otrzym. z b.p.na real.zadań zlec.gminie</t>
  </si>
  <si>
    <t>Załącznik Nr 2</t>
  </si>
  <si>
    <t>0870</t>
  </si>
  <si>
    <t>pozostałe odsetki</t>
  </si>
  <si>
    <t>Dotacja podmiotowa z budżetu otrzym. przez jednostkę</t>
  </si>
  <si>
    <t>ZA  I PÓŁROCZE  2006 rok</t>
  </si>
  <si>
    <t xml:space="preserve"> Środki na dofin.wł.inw.pozyskane z innych źródeł</t>
  </si>
  <si>
    <t>Dotacja celowe otrzym.z b.p. na realiz.inw.wł.gminy</t>
  </si>
  <si>
    <t>Finansowanie programów ze śr.bezzwrot.poch. Z UE</t>
  </si>
  <si>
    <t>Wpływy z innych opłat stanowiących dochody j.s.t.</t>
  </si>
  <si>
    <t>Część oświatowa subwencji ogólnej dla j.s.t.</t>
  </si>
  <si>
    <t>Część wyrównawcza subwencji ogólnej dla gmin</t>
  </si>
  <si>
    <t>Część równoważąca subwencji ogólnej dla gmin</t>
  </si>
  <si>
    <t xml:space="preserve">                    - na zadania zlecone</t>
  </si>
  <si>
    <t xml:space="preserve">                   1.Dotacje celowe</t>
  </si>
  <si>
    <t>01095</t>
  </si>
  <si>
    <t>2680</t>
  </si>
  <si>
    <t>Rekompensaty utrac.dochodów w pod.i opłatach</t>
  </si>
  <si>
    <t>Dotacje celowe otrzym.z b.p. na real.zad.włas.gminy</t>
  </si>
  <si>
    <t xml:space="preserve">                    - na umowy i porozumienia zad. własne</t>
  </si>
  <si>
    <t>GOSPODARKA KOM. I OCHR. ŚRODOW.</t>
  </si>
  <si>
    <t xml:space="preserve">KULTURA I OCHR. DZIEDZICTWA NAR. </t>
  </si>
  <si>
    <t>Piecki, dnia 12 marca 2008r.</t>
  </si>
  <si>
    <t xml:space="preserve">            w tym:</t>
  </si>
  <si>
    <t>Podatek od posiadania psa</t>
  </si>
  <si>
    <t>Dotace celowe otrzym.z b.p.na realiz.zad.zlec.</t>
  </si>
  <si>
    <t>2009</t>
  </si>
  <si>
    <t>Wpływy z różnych dochodów</t>
  </si>
  <si>
    <t>Finansowanie progr.ze śr.strukt.i F.Spójn.</t>
  </si>
  <si>
    <t>6338</t>
  </si>
  <si>
    <t>2910</t>
  </si>
  <si>
    <t>6290</t>
  </si>
  <si>
    <t>Wspólfinansowanie proj.realiz.z f.strukt.</t>
  </si>
  <si>
    <t>POZOST. ZADANIA W ZAKR.POLIT.SPOLECZNEJ</t>
  </si>
  <si>
    <t>Dotacje celowe otrzym z b.p. na real.zad.włas.gminy</t>
  </si>
  <si>
    <t xml:space="preserve">                  2. Subwencja ogólna</t>
  </si>
  <si>
    <t>Środki na dofin.inwst.pozysk.z innych żródeł</t>
  </si>
  <si>
    <t>2360</t>
  </si>
  <si>
    <t xml:space="preserve">    </t>
  </si>
  <si>
    <t>Wybory prezydenckie</t>
  </si>
  <si>
    <t>2310</t>
  </si>
  <si>
    <t>Wpływyz z różnych opłat</t>
  </si>
  <si>
    <t>6299</t>
  </si>
  <si>
    <t>0960</t>
  </si>
  <si>
    <t>Plany zagospodarowania przestrzennego</t>
  </si>
  <si>
    <t>Otrzymane zapisy, darowizny w postaci pieniężnej</t>
  </si>
  <si>
    <t>Dotacje cel. otrzym.z gminy na zad.bież.na podst.poroz.</t>
  </si>
  <si>
    <t>Wpływy ze zwrotów dotacji</t>
  </si>
  <si>
    <t>Dochody j.s.t. związ.z real.zad.zleconych</t>
  </si>
  <si>
    <t xml:space="preserve">Wpływy związ. z gromadz.śr.z opł.za korzyst.ze środow. </t>
  </si>
  <si>
    <t>Gospodarka ściekowa i ochrona wód</t>
  </si>
  <si>
    <t>Pozostałe zadania w zakresie kultury</t>
  </si>
  <si>
    <t>DZIAŁALNOŚĆ  USŁUGOWA</t>
  </si>
  <si>
    <t>Piecki, dnia 16 marca 2011r.</t>
  </si>
  <si>
    <t>za  2010 rok.</t>
  </si>
  <si>
    <t>Dotacje celowe otrzym.z b.p. na real.zad.zlec..gminy</t>
  </si>
  <si>
    <t>Spis powszechny i inne</t>
  </si>
  <si>
    <t>Dotacje celowe otrzym.z b.p.na realiz.zad. zlec.</t>
  </si>
  <si>
    <t>Wybory do rad gmin, powiatów,wójtów</t>
  </si>
  <si>
    <t>2330</t>
  </si>
  <si>
    <t>Dotacje cel. otrzym.od samorz.wojew. na zad.bież.na podst.poroz.</t>
  </si>
  <si>
    <t>0460</t>
  </si>
  <si>
    <t>Wpływy z opłaty eksploatacyjnej</t>
  </si>
  <si>
    <t xml:space="preserve">                            </t>
  </si>
  <si>
    <t>Zasiłki stałe</t>
  </si>
  <si>
    <t>2007</t>
  </si>
  <si>
    <t>Utrzymanie zieleni w gminie</t>
  </si>
  <si>
    <t>Dotacje otrzym.od samorz.woj.na zad.bież.na podst.por.</t>
  </si>
  <si>
    <t>Domy i ośrodki kultury</t>
  </si>
  <si>
    <t>2320</t>
  </si>
  <si>
    <t>Dotacje cel.otrzym.z powiatu na zad.bież.na podst.por.</t>
  </si>
  <si>
    <t>Dotacje cel. otrzym.z powiatu na zad.bież.na pods.por.</t>
  </si>
  <si>
    <t>URZĘDY NACZ.ORG.WŁADZY PAŃSTW.</t>
  </si>
  <si>
    <t>Dotacje celowe otrzym z b.p. za dofin.zad.własnych</t>
  </si>
  <si>
    <t xml:space="preserve">                    - na zadania własne bieżące</t>
  </si>
  <si>
    <t xml:space="preserve">                    - na zadania własne inwestycyjne</t>
  </si>
  <si>
    <t xml:space="preserve">A. Dochody majątkowe </t>
  </si>
  <si>
    <t>B. Dochody bieżące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</si>
</sst>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\ _z_ł_-;\-* #,##0.0\ _z_ł_-;_-* &quot;-&quot;?\ _z_ł_-;_-@_-"/>
    <numFmt numFmtId="175" formatCode="[$-415]d\ mmmm\ yyyy"/>
    <numFmt numFmtId="176" formatCode="0.0000"/>
    <numFmt numFmtId="177" formatCode="0.000"/>
  </numFmts>
  <fonts count="71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12"/>
      <name val="Times New Roman"/>
      <family val="1"/>
    </font>
    <font>
      <sz val="11"/>
      <name val="Arial CE"/>
      <family val="0"/>
    </font>
    <font>
      <u val="singleAccounting"/>
      <sz val="11"/>
      <name val="Times New Roman"/>
      <family val="1"/>
    </font>
    <font>
      <u val="singleAccounting"/>
      <sz val="11"/>
      <name val="Arial CE"/>
      <family val="2"/>
    </font>
    <font>
      <b/>
      <sz val="12"/>
      <name val="Arial CE"/>
      <family val="0"/>
    </font>
    <font>
      <b/>
      <sz val="11.7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E"/>
      <family val="0"/>
    </font>
    <font>
      <b/>
      <u val="singleAccounting"/>
      <sz val="11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Arial CE"/>
      <family val="0"/>
    </font>
    <font>
      <sz val="11"/>
      <name val="=F/E%"/>
      <family val="0"/>
    </font>
    <font>
      <sz val="12"/>
      <name val="=F/E%"/>
      <family val="0"/>
    </font>
    <font>
      <b/>
      <sz val="12"/>
      <name val="=F/E%"/>
      <family val="0"/>
    </font>
    <font>
      <b/>
      <sz val="11"/>
      <name val="=F/E%"/>
      <family val="0"/>
    </font>
    <font>
      <b/>
      <sz val="10"/>
      <name val="=F/E%"/>
      <family val="0"/>
    </font>
    <font>
      <sz val="8"/>
      <name val="=F/E%"/>
      <family val="0"/>
    </font>
    <font>
      <sz val="11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=F/E%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41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69" fontId="6" fillId="0" borderId="12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6" fillId="0" borderId="13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 vertical="top" wrapText="1"/>
    </xf>
    <xf numFmtId="41" fontId="2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41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1" fontId="2" fillId="0" borderId="16" xfId="0" applyNumberFormat="1" applyFont="1" applyBorder="1" applyAlignment="1">
      <alignment horizontal="center" vertical="top" wrapText="1"/>
    </xf>
    <xf numFmtId="41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41" fontId="2" fillId="0" borderId="18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top" wrapText="1"/>
    </xf>
    <xf numFmtId="41" fontId="2" fillId="0" borderId="2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41" fontId="1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41" fontId="6" fillId="0" borderId="10" xfId="0" applyNumberFormat="1" applyFont="1" applyBorder="1" applyAlignment="1">
      <alignment horizontal="center" vertical="top" wrapText="1"/>
    </xf>
    <xf numFmtId="41" fontId="11" fillId="0" borderId="10" xfId="0" applyNumberFormat="1" applyFont="1" applyBorder="1" applyAlignment="1">
      <alignment horizontal="center" vertical="top" wrapText="1"/>
    </xf>
    <xf numFmtId="41" fontId="11" fillId="0" borderId="0" xfId="0" applyNumberFormat="1" applyFont="1" applyBorder="1" applyAlignment="1">
      <alignment horizontal="center" vertical="top" wrapText="1"/>
    </xf>
    <xf numFmtId="41" fontId="6" fillId="0" borderId="0" xfId="0" applyNumberFormat="1" applyFont="1" applyBorder="1" applyAlignment="1">
      <alignment horizontal="center" vertical="top" wrapText="1"/>
    </xf>
    <xf numFmtId="41" fontId="6" fillId="0" borderId="10" xfId="0" applyNumberFormat="1" applyFont="1" applyBorder="1" applyAlignment="1">
      <alignment horizontal="center" vertical="justify" wrapText="1"/>
    </xf>
    <xf numFmtId="41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44" fontId="12" fillId="0" borderId="0" xfId="0" applyNumberFormat="1" applyFont="1" applyAlignment="1">
      <alignment/>
    </xf>
    <xf numFmtId="41" fontId="6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41" fontId="5" fillId="0" borderId="0" xfId="0" applyNumberFormat="1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1" fontId="6" fillId="0" borderId="28" xfId="0" applyNumberFormat="1" applyFont="1" applyBorder="1" applyAlignment="1">
      <alignment horizontal="center" vertical="top" wrapText="1"/>
    </xf>
    <xf numFmtId="44" fontId="5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44" fontId="8" fillId="0" borderId="0" xfId="0" applyNumberFormat="1" applyFont="1" applyAlignment="1">
      <alignment horizontal="left"/>
    </xf>
    <xf numFmtId="44" fontId="7" fillId="0" borderId="0" xfId="0" applyNumberFormat="1" applyFont="1" applyAlignment="1">
      <alignment horizontal="left"/>
    </xf>
    <xf numFmtId="44" fontId="9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41" fontId="6" fillId="0" borderId="30" xfId="0" applyNumberFormat="1" applyFont="1" applyBorder="1" applyAlignment="1">
      <alignment horizontal="center" vertical="top" wrapText="1"/>
    </xf>
    <xf numFmtId="41" fontId="15" fillId="0" borderId="14" xfId="0" applyNumberFormat="1" applyFont="1" applyBorder="1" applyAlignment="1">
      <alignment horizontal="center" vertical="center" wrapText="1"/>
    </xf>
    <xf numFmtId="41" fontId="5" fillId="0" borderId="28" xfId="0" applyNumberFormat="1" applyFont="1" applyBorder="1" applyAlignment="1">
      <alignment horizontal="center" vertical="center" wrapText="1"/>
    </xf>
    <xf numFmtId="169" fontId="6" fillId="0" borderId="16" xfId="0" applyNumberFormat="1" applyFont="1" applyBorder="1" applyAlignment="1">
      <alignment horizontal="center" vertical="top" wrapText="1"/>
    </xf>
    <xf numFmtId="41" fontId="6" fillId="0" borderId="31" xfId="0" applyNumberFormat="1" applyFont="1" applyBorder="1" applyAlignment="1">
      <alignment horizontal="center" vertical="top" wrapText="1"/>
    </xf>
    <xf numFmtId="169" fontId="6" fillId="0" borderId="2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/>
    </xf>
    <xf numFmtId="41" fontId="6" fillId="0" borderId="12" xfId="0" applyNumberFormat="1" applyFont="1" applyBorder="1" applyAlignment="1">
      <alignment horizontal="center" vertical="top" wrapText="1"/>
    </xf>
    <xf numFmtId="41" fontId="6" fillId="0" borderId="14" xfId="0" applyNumberFormat="1" applyFont="1" applyBorder="1" applyAlignment="1">
      <alignment horizontal="center" vertical="center" wrapText="1"/>
    </xf>
    <xf numFmtId="41" fontId="11" fillId="0" borderId="16" xfId="0" applyNumberFormat="1" applyFont="1" applyBorder="1" applyAlignment="1">
      <alignment horizontal="center" vertical="top" wrapText="1"/>
    </xf>
    <xf numFmtId="41" fontId="11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169" fontId="5" fillId="0" borderId="32" xfId="0" applyNumberFormat="1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left" vertical="top" wrapText="1"/>
    </xf>
    <xf numFmtId="169" fontId="6" fillId="0" borderId="29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2" fillId="0" borderId="15" xfId="0" applyNumberFormat="1" applyFont="1" applyBorder="1" applyAlignment="1">
      <alignment horizontal="center" vertical="top" wrapText="1"/>
    </xf>
    <xf numFmtId="169" fontId="2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1" fontId="4" fillId="0" borderId="13" xfId="0" applyNumberFormat="1" applyFont="1" applyBorder="1" applyAlignment="1">
      <alignment horizontal="center" vertical="center" wrapText="1"/>
    </xf>
    <xf numFmtId="169" fontId="6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41" fontId="6" fillId="0" borderId="30" xfId="0" applyNumberFormat="1" applyFont="1" applyBorder="1" applyAlignment="1">
      <alignment horizontal="center" vertical="center" wrapText="1"/>
    </xf>
    <xf numFmtId="169" fontId="6" fillId="0" borderId="3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justify" wrapText="1"/>
    </xf>
    <xf numFmtId="0" fontId="5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/>
    </xf>
    <xf numFmtId="44" fontId="5" fillId="0" borderId="14" xfId="0" applyNumberFormat="1" applyFont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right"/>
    </xf>
    <xf numFmtId="44" fontId="8" fillId="0" borderId="14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16" xfId="0" applyFont="1" applyBorder="1" applyAlignment="1">
      <alignment/>
    </xf>
    <xf numFmtId="41" fontId="6" fillId="0" borderId="12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6" fillId="0" borderId="28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41" fontId="6" fillId="0" borderId="25" xfId="0" applyNumberFormat="1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41" fontId="6" fillId="0" borderId="11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41" fontId="4" fillId="0" borderId="10" xfId="0" applyNumberFormat="1" applyFont="1" applyBorder="1" applyAlignment="1">
      <alignment horizontal="center" vertical="top" wrapText="1"/>
    </xf>
    <xf numFmtId="41" fontId="19" fillId="0" borderId="10" xfId="0" applyNumberFormat="1" applyFont="1" applyBorder="1" applyAlignment="1">
      <alignment horizontal="center" vertical="justify" wrapText="1"/>
    </xf>
    <xf numFmtId="41" fontId="4" fillId="0" borderId="0" xfId="0" applyNumberFormat="1" applyFont="1" applyBorder="1" applyAlignment="1">
      <alignment horizontal="center" vertical="top" wrapText="1"/>
    </xf>
    <xf numFmtId="41" fontId="4" fillId="0" borderId="12" xfId="0" applyNumberFormat="1" applyFont="1" applyBorder="1" applyAlignment="1">
      <alignment horizontal="center" vertical="top" wrapText="1"/>
    </xf>
    <xf numFmtId="41" fontId="4" fillId="0" borderId="16" xfId="0" applyNumberFormat="1" applyFont="1" applyBorder="1" applyAlignment="1">
      <alignment horizontal="center" vertical="top" wrapText="1"/>
    </xf>
    <xf numFmtId="41" fontId="2" fillId="0" borderId="14" xfId="0" applyNumberFormat="1" applyFont="1" applyBorder="1" applyAlignment="1">
      <alignment horizontal="center" vertical="center" wrapText="1"/>
    </xf>
    <xf numFmtId="4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/>
    </xf>
    <xf numFmtId="44" fontId="4" fillId="0" borderId="0" xfId="0" applyNumberFormat="1" applyFont="1" applyBorder="1" applyAlignment="1">
      <alignment horizontal="left"/>
    </xf>
    <xf numFmtId="44" fontId="22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20" fillId="0" borderId="0" xfId="0" applyFont="1" applyAlignment="1">
      <alignment horizontal="center"/>
    </xf>
    <xf numFmtId="49" fontId="2" fillId="33" borderId="27" xfId="0" applyNumberFormat="1" applyFont="1" applyFill="1" applyBorder="1" applyAlignment="1">
      <alignment horizontal="center" vertical="top" wrapText="1"/>
    </xf>
    <xf numFmtId="41" fontId="2" fillId="33" borderId="15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41" fontId="2" fillId="33" borderId="13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top" wrapText="1"/>
    </xf>
    <xf numFmtId="41" fontId="2" fillId="33" borderId="21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1" fontId="2" fillId="33" borderId="18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center" shrinkToFit="1"/>
    </xf>
    <xf numFmtId="0" fontId="13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41" fontId="2" fillId="33" borderId="18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top" wrapText="1"/>
    </xf>
    <xf numFmtId="41" fontId="2" fillId="33" borderId="19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4" fontId="23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6" fillId="0" borderId="37" xfId="0" applyFont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6" fillId="0" borderId="36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horizontal="center" vertical="top" wrapText="1"/>
    </xf>
    <xf numFmtId="41" fontId="6" fillId="0" borderId="10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34" xfId="0" applyNumberFormat="1" applyFont="1" applyBorder="1" applyAlignment="1">
      <alignment horizontal="center" vertical="top" wrapText="1"/>
    </xf>
    <xf numFmtId="41" fontId="2" fillId="33" borderId="10" xfId="0" applyNumberFormat="1" applyFont="1" applyFill="1" applyBorder="1" applyAlignment="1">
      <alignment horizontal="center" vertical="top" wrapText="1"/>
    </xf>
    <xf numFmtId="41" fontId="4" fillId="0" borderId="11" xfId="0" applyNumberFormat="1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 wrapText="1"/>
    </xf>
    <xf numFmtId="41" fontId="4" fillId="33" borderId="13" xfId="0" applyNumberFormat="1" applyFont="1" applyFill="1" applyBorder="1" applyAlignment="1">
      <alignment horizontal="center" vertical="top" wrapText="1"/>
    </xf>
    <xf numFmtId="41" fontId="4" fillId="33" borderId="19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41" fontId="6" fillId="0" borderId="11" xfId="0" applyNumberFormat="1" applyFont="1" applyBorder="1" applyAlignment="1">
      <alignment horizontal="center" vertical="top" wrapText="1"/>
    </xf>
    <xf numFmtId="44" fontId="2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1" fontId="4" fillId="0" borderId="25" xfId="0" applyNumberFormat="1" applyFont="1" applyBorder="1" applyAlignment="1">
      <alignment horizontal="center" vertical="top" wrapText="1"/>
    </xf>
    <xf numFmtId="41" fontId="6" fillId="0" borderId="12" xfId="0" applyNumberFormat="1" applyFont="1" applyBorder="1" applyAlignment="1">
      <alignment horizontal="center" vertical="top" wrapText="1"/>
    </xf>
    <xf numFmtId="41" fontId="6" fillId="0" borderId="36" xfId="0" applyNumberFormat="1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6" fillId="0" borderId="39" xfId="0" applyNumberFormat="1" applyFont="1" applyBorder="1" applyAlignment="1">
      <alignment horizontal="center" vertical="top" wrapText="1"/>
    </xf>
    <xf numFmtId="41" fontId="4" fillId="0" borderId="11" xfId="0" applyNumberFormat="1" applyFont="1" applyBorder="1" applyAlignment="1">
      <alignment horizontal="center" vertical="top" wrapText="1"/>
    </xf>
    <xf numFmtId="41" fontId="4" fillId="0" borderId="0" xfId="0" applyNumberFormat="1" applyFont="1" applyBorder="1" applyAlignment="1">
      <alignment horizontal="center" vertical="top" wrapText="1"/>
    </xf>
    <xf numFmtId="41" fontId="4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left" vertical="top" wrapText="1"/>
    </xf>
    <xf numFmtId="41" fontId="4" fillId="33" borderId="13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41" fontId="5" fillId="0" borderId="35" xfId="0" applyNumberFormat="1" applyFont="1" applyBorder="1" applyAlignment="1">
      <alignment horizontal="center" vertical="center" wrapText="1"/>
    </xf>
    <xf numFmtId="41" fontId="4" fillId="33" borderId="19" xfId="0" applyNumberFormat="1" applyFont="1" applyFill="1" applyBorder="1" applyAlignment="1">
      <alignment vertical="top" wrapText="1"/>
    </xf>
    <xf numFmtId="41" fontId="4" fillId="0" borderId="11" xfId="0" applyNumberFormat="1" applyFont="1" applyBorder="1" applyAlignment="1">
      <alignment vertical="top" wrapText="1"/>
    </xf>
    <xf numFmtId="41" fontId="6" fillId="0" borderId="11" xfId="0" applyNumberFormat="1" applyFont="1" applyBorder="1" applyAlignment="1">
      <alignment vertical="top" wrapText="1"/>
    </xf>
    <xf numFmtId="0" fontId="22" fillId="0" borderId="33" xfId="0" applyFont="1" applyBorder="1" applyAlignment="1">
      <alignment/>
    </xf>
    <xf numFmtId="44" fontId="23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0" fontId="21" fillId="0" borderId="31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top" wrapText="1"/>
    </xf>
    <xf numFmtId="41" fontId="6" fillId="0" borderId="2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33" borderId="40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41" fontId="4" fillId="33" borderId="18" xfId="0" applyNumberFormat="1" applyFont="1" applyFill="1" applyBorder="1" applyAlignment="1">
      <alignment horizontal="center" vertical="justify" wrapText="1"/>
    </xf>
    <xf numFmtId="41" fontId="4" fillId="33" borderId="21" xfId="0" applyNumberFormat="1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left" vertical="top" wrapText="1"/>
    </xf>
    <xf numFmtId="41" fontId="6" fillId="0" borderId="34" xfId="0" applyNumberFormat="1" applyFont="1" applyBorder="1" applyAlignment="1">
      <alignment horizontal="center" vertical="top" wrapText="1"/>
    </xf>
    <xf numFmtId="41" fontId="6" fillId="0" borderId="28" xfId="0" applyNumberFormat="1" applyFont="1" applyBorder="1" applyAlignment="1">
      <alignment horizontal="center" vertical="top" wrapText="1"/>
    </xf>
    <xf numFmtId="41" fontId="20" fillId="0" borderId="10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41" fontId="4" fillId="0" borderId="14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6" fillId="0" borderId="39" xfId="0" applyNumberFormat="1" applyFont="1" applyBorder="1" applyAlignment="1">
      <alignment horizontal="center" vertical="top" wrapText="1"/>
    </xf>
    <xf numFmtId="41" fontId="4" fillId="0" borderId="10" xfId="0" applyNumberFormat="1" applyFont="1" applyBorder="1" applyAlignment="1">
      <alignment horizontal="center" vertical="justify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top" wrapText="1"/>
    </xf>
    <xf numFmtId="0" fontId="21" fillId="0" borderId="36" xfId="0" applyFont="1" applyBorder="1" applyAlignment="1">
      <alignment horizontal="center" vertical="top" wrapText="1"/>
    </xf>
    <xf numFmtId="41" fontId="6" fillId="0" borderId="28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9" fontId="28" fillId="33" borderId="15" xfId="0" applyNumberFormat="1" applyFont="1" applyFill="1" applyBorder="1" applyAlignment="1">
      <alignment horizontal="right" vertical="top" wrapText="1"/>
    </xf>
    <xf numFmtId="169" fontId="26" fillId="0" borderId="12" xfId="0" applyNumberFormat="1" applyFont="1" applyBorder="1" applyAlignment="1">
      <alignment horizontal="right" vertical="top" wrapText="1"/>
    </xf>
    <xf numFmtId="169" fontId="26" fillId="0" borderId="12" xfId="0" applyNumberFormat="1" applyFont="1" applyBorder="1" applyAlignment="1">
      <alignment horizontal="right" vertical="center" wrapText="1"/>
    </xf>
    <xf numFmtId="169" fontId="29" fillId="33" borderId="13" xfId="0" applyNumberFormat="1" applyFont="1" applyFill="1" applyBorder="1" applyAlignment="1">
      <alignment horizontal="right" vertical="top" wrapText="1"/>
    </xf>
    <xf numFmtId="169" fontId="26" fillId="33" borderId="13" xfId="0" applyNumberFormat="1" applyFont="1" applyFill="1" applyBorder="1" applyAlignment="1">
      <alignment horizontal="right" vertical="top" wrapText="1"/>
    </xf>
    <xf numFmtId="169" fontId="26" fillId="34" borderId="16" xfId="0" applyNumberFormat="1" applyFont="1" applyFill="1" applyBorder="1" applyAlignment="1">
      <alignment horizontal="right" vertical="top" wrapText="1"/>
    </xf>
    <xf numFmtId="169" fontId="26" fillId="34" borderId="36" xfId="0" applyNumberFormat="1" applyFont="1" applyFill="1" applyBorder="1" applyAlignment="1">
      <alignment horizontal="right" vertical="top" wrapText="1"/>
    </xf>
    <xf numFmtId="169" fontId="26" fillId="33" borderId="28" xfId="0" applyNumberFormat="1" applyFont="1" applyFill="1" applyBorder="1" applyAlignment="1">
      <alignment horizontal="right" vertical="top" wrapText="1"/>
    </xf>
    <xf numFmtId="169" fontId="26" fillId="0" borderId="10" xfId="0" applyNumberFormat="1" applyFont="1" applyBorder="1" applyAlignment="1">
      <alignment horizontal="right" vertical="top" wrapText="1"/>
    </xf>
    <xf numFmtId="169" fontId="26" fillId="0" borderId="10" xfId="0" applyNumberFormat="1" applyFont="1" applyBorder="1" applyAlignment="1">
      <alignment horizontal="right" vertical="center" wrapText="1"/>
    </xf>
    <xf numFmtId="169" fontId="26" fillId="0" borderId="0" xfId="0" applyNumberFormat="1" applyFont="1" applyBorder="1" applyAlignment="1">
      <alignment horizontal="right" vertical="top" wrapText="1"/>
    </xf>
    <xf numFmtId="169" fontId="26" fillId="0" borderId="11" xfId="0" applyNumberFormat="1" applyFont="1" applyBorder="1" applyAlignment="1">
      <alignment horizontal="right" vertical="top" wrapText="1"/>
    </xf>
    <xf numFmtId="169" fontId="26" fillId="0" borderId="28" xfId="0" applyNumberFormat="1" applyFont="1" applyBorder="1" applyAlignment="1">
      <alignment horizontal="right" vertical="top" wrapText="1"/>
    </xf>
    <xf numFmtId="169" fontId="26" fillId="0" borderId="25" xfId="0" applyNumberFormat="1" applyFont="1" applyBorder="1" applyAlignment="1">
      <alignment horizontal="right" vertical="top" wrapText="1"/>
    </xf>
    <xf numFmtId="169" fontId="26" fillId="0" borderId="11" xfId="0" applyNumberFormat="1" applyFont="1" applyBorder="1" applyAlignment="1">
      <alignment horizontal="right" vertical="center" wrapText="1"/>
    </xf>
    <xf numFmtId="169" fontId="26" fillId="0" borderId="28" xfId="0" applyNumberFormat="1" applyFont="1" applyBorder="1" applyAlignment="1">
      <alignment horizontal="right" vertical="center" wrapText="1"/>
    </xf>
    <xf numFmtId="169" fontId="28" fillId="33" borderId="19" xfId="0" applyNumberFormat="1" applyFont="1" applyFill="1" applyBorder="1" applyAlignment="1">
      <alignment horizontal="right" vertical="center" wrapText="1"/>
    </xf>
    <xf numFmtId="169" fontId="28" fillId="33" borderId="19" xfId="0" applyNumberFormat="1" applyFont="1" applyFill="1" applyBorder="1" applyAlignment="1">
      <alignment horizontal="right" vertical="top" wrapText="1"/>
    </xf>
    <xf numFmtId="169" fontId="28" fillId="33" borderId="13" xfId="0" applyNumberFormat="1" applyFont="1" applyFill="1" applyBorder="1" applyAlignment="1">
      <alignment horizontal="right" vertical="top" wrapText="1"/>
    </xf>
    <xf numFmtId="169" fontId="29" fillId="33" borderId="19" xfId="0" applyNumberFormat="1" applyFont="1" applyFill="1" applyBorder="1" applyAlignment="1">
      <alignment horizontal="right" vertical="top" wrapText="1"/>
    </xf>
    <xf numFmtId="169" fontId="29" fillId="0" borderId="11" xfId="0" applyNumberFormat="1" applyFont="1" applyBorder="1" applyAlignment="1">
      <alignment horizontal="right" vertical="top" wrapText="1"/>
    </xf>
    <xf numFmtId="0" fontId="27" fillId="0" borderId="16" xfId="0" applyFont="1" applyBorder="1" applyAlignment="1">
      <alignment horizontal="right"/>
    </xf>
    <xf numFmtId="174" fontId="31" fillId="0" borderId="12" xfId="0" applyNumberFormat="1" applyFont="1" applyBorder="1" applyAlignment="1">
      <alignment horizontal="right"/>
    </xf>
    <xf numFmtId="0" fontId="27" fillId="0" borderId="28" xfId="0" applyFont="1" applyBorder="1" applyAlignment="1">
      <alignment horizontal="right"/>
    </xf>
    <xf numFmtId="41" fontId="4" fillId="0" borderId="11" xfId="0" applyNumberFormat="1" applyFont="1" applyBorder="1" applyAlignment="1">
      <alignment vertical="top" wrapText="1"/>
    </xf>
    <xf numFmtId="41" fontId="6" fillId="0" borderId="36" xfId="0" applyNumberFormat="1" applyFont="1" applyBorder="1" applyAlignment="1">
      <alignment vertical="top" wrapText="1"/>
    </xf>
    <xf numFmtId="169" fontId="26" fillId="0" borderId="36" xfId="0" applyNumberFormat="1" applyFont="1" applyBorder="1" applyAlignment="1">
      <alignment horizontal="right" vertical="top" wrapText="1"/>
    </xf>
    <xf numFmtId="169" fontId="26" fillId="35" borderId="11" xfId="0" applyNumberFormat="1" applyFont="1" applyFill="1" applyBorder="1" applyAlignment="1">
      <alignment horizontal="right" vertical="top" wrapText="1"/>
    </xf>
    <xf numFmtId="41" fontId="4" fillId="35" borderId="11" xfId="0" applyNumberFormat="1" applyFont="1" applyFill="1" applyBorder="1" applyAlignment="1">
      <alignment vertical="top" wrapText="1"/>
    </xf>
    <xf numFmtId="41" fontId="6" fillId="35" borderId="11" xfId="0" applyNumberFormat="1" applyFont="1" applyFill="1" applyBorder="1" applyAlignment="1">
      <alignment vertical="top" wrapText="1"/>
    </xf>
    <xf numFmtId="41" fontId="4" fillId="35" borderId="11" xfId="0" applyNumberFormat="1" applyFont="1" applyFill="1" applyBorder="1" applyAlignment="1">
      <alignment horizontal="center" vertical="top" wrapText="1"/>
    </xf>
    <xf numFmtId="41" fontId="6" fillId="35" borderId="11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49" fontId="6" fillId="35" borderId="11" xfId="0" applyNumberFormat="1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28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49" fontId="23" fillId="0" borderId="35" xfId="0" applyNumberFormat="1" applyFont="1" applyBorder="1" applyAlignment="1">
      <alignment horizontal="center"/>
    </xf>
    <xf numFmtId="41" fontId="6" fillId="0" borderId="28" xfId="0" applyNumberFormat="1" applyFont="1" applyBorder="1" applyAlignment="1">
      <alignment horizontal="right"/>
    </xf>
    <xf numFmtId="41" fontId="6" fillId="0" borderId="35" xfId="0" applyNumberFormat="1" applyFont="1" applyBorder="1" applyAlignment="1">
      <alignment horizontal="right"/>
    </xf>
    <xf numFmtId="174" fontId="31" fillId="0" borderId="28" xfId="0" applyNumberFormat="1" applyFont="1" applyBorder="1" applyAlignment="1">
      <alignment horizontal="right"/>
    </xf>
    <xf numFmtId="0" fontId="1" fillId="3" borderId="4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9" fontId="28" fillId="33" borderId="43" xfId="0" applyNumberFormat="1" applyFont="1" applyFill="1" applyBorder="1" applyAlignment="1">
      <alignment horizontal="right" vertical="center" wrapText="1"/>
    </xf>
    <xf numFmtId="169" fontId="28" fillId="33" borderId="44" xfId="0" applyNumberFormat="1" applyFont="1" applyFill="1" applyBorder="1" applyAlignment="1">
      <alignment horizontal="righ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5" fillId="33" borderId="42" xfId="0" applyNumberFormat="1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4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41" fontId="2" fillId="33" borderId="45" xfId="0" applyNumberFormat="1" applyFont="1" applyFill="1" applyBorder="1" applyAlignment="1">
      <alignment horizontal="center" vertical="center" wrapText="1"/>
    </xf>
    <xf numFmtId="41" fontId="2" fillId="33" borderId="42" xfId="0" applyNumberFormat="1" applyFont="1" applyFill="1" applyBorder="1" applyAlignment="1">
      <alignment horizontal="center" vertical="center" wrapText="1"/>
    </xf>
    <xf numFmtId="169" fontId="30" fillId="3" borderId="16" xfId="0" applyNumberFormat="1" applyFont="1" applyFill="1" applyBorder="1" applyAlignment="1">
      <alignment horizontal="right" vertical="center" wrapText="1"/>
    </xf>
    <xf numFmtId="169" fontId="30" fillId="3" borderId="28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1" fontId="17" fillId="3" borderId="13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1" fontId="17" fillId="0" borderId="13" xfId="0" applyNumberFormat="1" applyFont="1" applyBorder="1" applyAlignment="1">
      <alignment horizontal="center" vertical="center" wrapText="1"/>
    </xf>
    <xf numFmtId="170" fontId="17" fillId="0" borderId="16" xfId="0" applyNumberFormat="1" applyFont="1" applyBorder="1" applyAlignment="1">
      <alignment horizontal="center" vertical="center" wrapText="1"/>
    </xf>
    <xf numFmtId="170" fontId="17" fillId="0" borderId="2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1" fontId="2" fillId="0" borderId="41" xfId="0" applyNumberFormat="1" applyFont="1" applyBorder="1" applyAlignment="1">
      <alignment horizontal="center" vertical="center" wrapText="1"/>
    </xf>
    <xf numFmtId="41" fontId="2" fillId="0" borderId="42" xfId="0" applyNumberFormat="1" applyFont="1" applyBorder="1" applyAlignment="1">
      <alignment horizontal="center" vertical="center" wrapText="1"/>
    </xf>
    <xf numFmtId="169" fontId="2" fillId="0" borderId="41" xfId="0" applyNumberFormat="1" applyFont="1" applyBorder="1" applyAlignment="1">
      <alignment horizontal="center" vertical="center" wrapText="1"/>
    </xf>
    <xf numFmtId="169" fontId="2" fillId="0" borderId="4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9" fontId="53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zoomScalePageLayoutView="0" workbookViewId="0" topLeftCell="A124">
      <selection activeCell="J168" sqref="J168"/>
    </sheetView>
  </sheetViews>
  <sheetFormatPr defaultColWidth="9.00390625" defaultRowHeight="12.75"/>
  <cols>
    <col min="1" max="1" width="4.75390625" style="67" customWidth="1"/>
    <col min="2" max="2" width="6.375" style="203" customWidth="1"/>
    <col min="3" max="3" width="5.25390625" style="67" customWidth="1"/>
    <col min="4" max="4" width="47.75390625" style="0" customWidth="1"/>
    <col min="5" max="5" width="13.125" style="0" customWidth="1"/>
    <col min="6" max="6" width="13.375" style="0" customWidth="1"/>
    <col min="7" max="7" width="7.625" style="322" customWidth="1"/>
    <col min="8" max="8" width="9.875" style="0" customWidth="1"/>
  </cols>
  <sheetData>
    <row r="1" spans="4:6" ht="18">
      <c r="D1" s="172"/>
      <c r="E1" s="172" t="s">
        <v>195</v>
      </c>
      <c r="F1" s="321"/>
    </row>
    <row r="2" spans="4:6" ht="18">
      <c r="D2" s="172"/>
      <c r="E2" s="172"/>
      <c r="F2" s="172"/>
    </row>
    <row r="3" spans="1:7" s="4" customFormat="1" ht="18.75">
      <c r="A3" s="101"/>
      <c r="B3" s="183"/>
      <c r="C3" s="102"/>
      <c r="D3" s="101" t="s">
        <v>109</v>
      </c>
      <c r="E3" s="98"/>
      <c r="F3" s="227"/>
      <c r="G3" s="322"/>
    </row>
    <row r="4" spans="1:7" s="4" customFormat="1" ht="20.25">
      <c r="A4" s="98"/>
      <c r="B4" s="184"/>
      <c r="C4" s="99"/>
      <c r="D4" s="393" t="s">
        <v>186</v>
      </c>
      <c r="E4" s="393"/>
      <c r="F4" s="228"/>
      <c r="G4" s="322"/>
    </row>
    <row r="5" spans="1:7" ht="27" customHeight="1">
      <c r="A5" s="17"/>
      <c r="B5" s="185"/>
      <c r="C5" s="68"/>
      <c r="D5" s="172"/>
      <c r="E5" s="172"/>
      <c r="F5" s="18"/>
      <c r="G5" s="323"/>
    </row>
    <row r="6" spans="1:7" s="49" customFormat="1" ht="12" customHeight="1">
      <c r="A6" s="401" t="s">
        <v>0</v>
      </c>
      <c r="B6" s="386" t="s">
        <v>60</v>
      </c>
      <c r="C6" s="386" t="s">
        <v>1</v>
      </c>
      <c r="D6" s="374" t="s">
        <v>2</v>
      </c>
      <c r="E6" s="386" t="s">
        <v>99</v>
      </c>
      <c r="F6" s="386" t="s">
        <v>3</v>
      </c>
      <c r="G6" s="383" t="s">
        <v>4</v>
      </c>
    </row>
    <row r="7" spans="1:7" s="49" customFormat="1" ht="16.5" customHeight="1">
      <c r="A7" s="402"/>
      <c r="B7" s="387"/>
      <c r="C7" s="387"/>
      <c r="D7" s="375"/>
      <c r="E7" s="387"/>
      <c r="F7" s="387"/>
      <c r="G7" s="384"/>
    </row>
    <row r="8" spans="1:8" ht="6" customHeight="1">
      <c r="A8" s="402"/>
      <c r="B8" s="387"/>
      <c r="C8" s="387"/>
      <c r="D8" s="375"/>
      <c r="E8" s="387"/>
      <c r="F8" s="387"/>
      <c r="G8" s="384"/>
      <c r="H8" s="171"/>
    </row>
    <row r="9" spans="1:8" ht="0.75" customHeight="1">
      <c r="A9" s="403"/>
      <c r="B9" s="388"/>
      <c r="C9" s="388"/>
      <c r="D9" s="376"/>
      <c r="E9" s="388"/>
      <c r="F9" s="388"/>
      <c r="G9" s="385"/>
      <c r="H9" s="171"/>
    </row>
    <row r="10" spans="1:9" ht="27" customHeight="1">
      <c r="A10" s="204" t="s">
        <v>61</v>
      </c>
      <c r="B10" s="241"/>
      <c r="C10" s="238"/>
      <c r="D10" s="239" t="s">
        <v>5</v>
      </c>
      <c r="E10" s="250">
        <f>E13+E11</f>
        <v>363615</v>
      </c>
      <c r="F10" s="205">
        <f>F11+F13</f>
        <v>360545</v>
      </c>
      <c r="G10" s="324">
        <f>(F10/E10)*100</f>
        <v>99.15570039739835</v>
      </c>
      <c r="H10" s="171"/>
      <c r="I10" s="171"/>
    </row>
    <row r="11" spans="1:7" s="49" customFormat="1" ht="18" customHeight="1">
      <c r="A11" s="91"/>
      <c r="B11" s="242" t="s">
        <v>93</v>
      </c>
      <c r="C11" s="247"/>
      <c r="D11" s="246" t="s">
        <v>6</v>
      </c>
      <c r="E11" s="181">
        <f>SUM(E12:E12)</f>
        <v>5000</v>
      </c>
      <c r="F11" s="179">
        <f>SUM(F12:F12)</f>
        <v>1930</v>
      </c>
      <c r="G11" s="325">
        <f>(F11/E11)*100</f>
        <v>38.6</v>
      </c>
    </row>
    <row r="12" spans="1:7" s="49" customFormat="1" ht="18" customHeight="1">
      <c r="A12" s="91"/>
      <c r="B12" s="248"/>
      <c r="C12" s="125" t="s">
        <v>63</v>
      </c>
      <c r="D12" s="237" t="s">
        <v>7</v>
      </c>
      <c r="E12" s="127">
        <v>5000</v>
      </c>
      <c r="F12" s="51">
        <v>1930</v>
      </c>
      <c r="G12" s="325">
        <f>(F12/E12)*100</f>
        <v>38.6</v>
      </c>
    </row>
    <row r="13" spans="1:7" s="49" customFormat="1" ht="18" customHeight="1">
      <c r="A13" s="91"/>
      <c r="B13" s="248" t="s">
        <v>147</v>
      </c>
      <c r="C13" s="125"/>
      <c r="D13" s="237" t="s">
        <v>46</v>
      </c>
      <c r="E13" s="180">
        <f>SUM(E14:E14)</f>
        <v>358615</v>
      </c>
      <c r="F13" s="179">
        <f>SUM(F14:F14)</f>
        <v>358615</v>
      </c>
      <c r="G13" s="325">
        <f>(F13/E13)*100</f>
        <v>100</v>
      </c>
    </row>
    <row r="14" spans="1:7" s="49" customFormat="1" ht="31.5" customHeight="1">
      <c r="A14" s="91"/>
      <c r="B14" s="249"/>
      <c r="C14" s="243" t="s">
        <v>67</v>
      </c>
      <c r="D14" s="240" t="s">
        <v>68</v>
      </c>
      <c r="E14" s="319">
        <v>358615</v>
      </c>
      <c r="F14" s="320">
        <v>358615</v>
      </c>
      <c r="G14" s="326">
        <f>(F14/E14)*100</f>
        <v>100</v>
      </c>
    </row>
    <row r="15" spans="1:7" ht="23.25" customHeight="1">
      <c r="A15" s="206" t="s">
        <v>62</v>
      </c>
      <c r="B15" s="206"/>
      <c r="C15" s="207"/>
      <c r="D15" s="208" t="s">
        <v>8</v>
      </c>
      <c r="E15" s="209">
        <v>5000</v>
      </c>
      <c r="F15" s="209">
        <v>3042</v>
      </c>
      <c r="G15" s="327">
        <f aca="true" t="shared" si="0" ref="G15:G34">(F15/E15)*100</f>
        <v>60.84</v>
      </c>
    </row>
    <row r="16" spans="1:7" s="49" customFormat="1" ht="18" customHeight="1">
      <c r="A16" s="79"/>
      <c r="B16" s="186" t="s">
        <v>94</v>
      </c>
      <c r="C16" s="74"/>
      <c r="D16" s="50" t="s">
        <v>46</v>
      </c>
      <c r="E16" s="177">
        <v>5000</v>
      </c>
      <c r="F16" s="177">
        <v>3042</v>
      </c>
      <c r="G16" s="325">
        <f t="shared" si="0"/>
        <v>60.84</v>
      </c>
    </row>
    <row r="17" spans="1:7" s="49" customFormat="1" ht="18" customHeight="1">
      <c r="A17" s="79"/>
      <c r="B17" s="187"/>
      <c r="C17" s="74" t="s">
        <v>64</v>
      </c>
      <c r="D17" s="50" t="s">
        <v>14</v>
      </c>
      <c r="E17" s="51">
        <v>5000</v>
      </c>
      <c r="F17" s="54">
        <v>3042</v>
      </c>
      <c r="G17" s="325">
        <f t="shared" si="0"/>
        <v>60.84</v>
      </c>
    </row>
    <row r="18" spans="1:7" ht="22.5" customHeight="1">
      <c r="A18" s="210">
        <v>600</v>
      </c>
      <c r="B18" s="211"/>
      <c r="C18" s="212"/>
      <c r="D18" s="213" t="s">
        <v>9</v>
      </c>
      <c r="E18" s="214">
        <v>5100</v>
      </c>
      <c r="F18" s="209">
        <v>5814</v>
      </c>
      <c r="G18" s="328">
        <f>F18/E18%</f>
        <v>114</v>
      </c>
    </row>
    <row r="19" spans="1:7" s="49" customFormat="1" ht="18" customHeight="1">
      <c r="A19" s="79"/>
      <c r="B19" s="187">
        <v>60016</v>
      </c>
      <c r="C19" s="74"/>
      <c r="D19" s="50" t="s">
        <v>10</v>
      </c>
      <c r="E19" s="177">
        <f>SUM(E20:E20)</f>
        <v>5100</v>
      </c>
      <c r="F19" s="299">
        <f>SUM(F20:F21)</f>
        <v>5814</v>
      </c>
      <c r="G19" s="325">
        <f>F19/E19%</f>
        <v>114</v>
      </c>
    </row>
    <row r="20" spans="1:11" s="49" customFormat="1" ht="18" customHeight="1">
      <c r="A20" s="79"/>
      <c r="B20" s="187"/>
      <c r="C20" s="74" t="s">
        <v>63</v>
      </c>
      <c r="D20" s="50" t="s">
        <v>7</v>
      </c>
      <c r="E20" s="245">
        <v>5100</v>
      </c>
      <c r="F20" s="244">
        <v>5792</v>
      </c>
      <c r="G20" s="325">
        <f>F20/E20%</f>
        <v>113.56862745098039</v>
      </c>
      <c r="K20" s="258"/>
    </row>
    <row r="21" spans="1:11" s="49" customFormat="1" ht="18" customHeight="1">
      <c r="A21" s="16"/>
      <c r="B21" s="193"/>
      <c r="C21" s="122" t="s">
        <v>83</v>
      </c>
      <c r="D21" s="296" t="s">
        <v>34</v>
      </c>
      <c r="E21" s="297">
        <v>0</v>
      </c>
      <c r="F21" s="298">
        <v>22</v>
      </c>
      <c r="G21" s="325">
        <v>0</v>
      </c>
      <c r="K21" s="258"/>
    </row>
    <row r="22" spans="1:7" ht="23.25" customHeight="1">
      <c r="A22" s="215">
        <v>700</v>
      </c>
      <c r="B22" s="215"/>
      <c r="C22" s="207"/>
      <c r="D22" s="208" t="s">
        <v>11</v>
      </c>
      <c r="E22" s="209">
        <f>E23</f>
        <v>487070</v>
      </c>
      <c r="F22" s="209">
        <f>F23</f>
        <v>263943</v>
      </c>
      <c r="G22" s="327">
        <f t="shared" si="0"/>
        <v>54.189952162933466</v>
      </c>
    </row>
    <row r="23" spans="1:7" s="49" customFormat="1" ht="18" customHeight="1">
      <c r="A23" s="91"/>
      <c r="B23" s="189">
        <v>70005</v>
      </c>
      <c r="C23" s="11"/>
      <c r="D23" s="50" t="s">
        <v>12</v>
      </c>
      <c r="E23" s="178">
        <f>SUM(E24:E30)</f>
        <v>487070</v>
      </c>
      <c r="F23" s="178">
        <f>SUM(F24:F30)</f>
        <v>263943</v>
      </c>
      <c r="G23" s="325">
        <f t="shared" si="0"/>
        <v>54.189952162933466</v>
      </c>
    </row>
    <row r="24" spans="1:7" s="49" customFormat="1" ht="18" customHeight="1">
      <c r="A24" s="91"/>
      <c r="B24" s="190"/>
      <c r="C24" s="74" t="s">
        <v>65</v>
      </c>
      <c r="D24" s="50" t="s">
        <v>13</v>
      </c>
      <c r="E24" s="55">
        <v>30000</v>
      </c>
      <c r="F24" s="54">
        <v>35387</v>
      </c>
      <c r="G24" s="325">
        <f t="shared" si="0"/>
        <v>117.95666666666666</v>
      </c>
    </row>
    <row r="25" spans="1:7" s="49" customFormat="1" ht="18" customHeight="1">
      <c r="A25" s="91"/>
      <c r="B25" s="190"/>
      <c r="C25" s="74" t="s">
        <v>63</v>
      </c>
      <c r="D25" s="50" t="s">
        <v>7</v>
      </c>
      <c r="E25" s="55">
        <v>0</v>
      </c>
      <c r="F25" s="54">
        <v>1314</v>
      </c>
      <c r="G25" s="325">
        <v>0</v>
      </c>
    </row>
    <row r="26" spans="1:7" s="49" customFormat="1" ht="18" customHeight="1">
      <c r="A26" s="91"/>
      <c r="B26" s="190"/>
      <c r="C26" s="74" t="s">
        <v>64</v>
      </c>
      <c r="D26" s="50" t="s">
        <v>14</v>
      </c>
      <c r="E26" s="55">
        <v>82000</v>
      </c>
      <c r="F26" s="54">
        <v>43799</v>
      </c>
      <c r="G26" s="325">
        <f t="shared" si="0"/>
        <v>53.41341463414634</v>
      </c>
    </row>
    <row r="27" spans="1:7" s="49" customFormat="1" ht="18" customHeight="1">
      <c r="A27" s="91"/>
      <c r="B27" s="190"/>
      <c r="C27" s="74" t="s">
        <v>66</v>
      </c>
      <c r="D27" s="50" t="s">
        <v>16</v>
      </c>
      <c r="E27" s="55">
        <v>20300</v>
      </c>
      <c r="F27" s="54">
        <v>0</v>
      </c>
      <c r="G27" s="325">
        <f t="shared" si="0"/>
        <v>0</v>
      </c>
    </row>
    <row r="28" spans="1:7" s="49" customFormat="1" ht="18" customHeight="1">
      <c r="A28" s="91"/>
      <c r="B28" s="190"/>
      <c r="C28" s="74" t="s">
        <v>134</v>
      </c>
      <c r="D28" s="50" t="s">
        <v>15</v>
      </c>
      <c r="E28" s="55">
        <v>348770</v>
      </c>
      <c r="F28" s="54">
        <v>175388</v>
      </c>
      <c r="G28" s="325">
        <f t="shared" si="0"/>
        <v>50.287582074146286</v>
      </c>
    </row>
    <row r="29" spans="1:7" s="49" customFormat="1" ht="18" customHeight="1">
      <c r="A29" s="91"/>
      <c r="B29" s="272"/>
      <c r="C29" s="74" t="s">
        <v>111</v>
      </c>
      <c r="D29" s="50" t="s">
        <v>159</v>
      </c>
      <c r="E29" s="55">
        <v>5000</v>
      </c>
      <c r="F29" s="54">
        <v>5000</v>
      </c>
      <c r="G29" s="325">
        <f>F29/E29%</f>
        <v>100</v>
      </c>
    </row>
    <row r="30" spans="1:7" s="49" customFormat="1" ht="18" customHeight="1">
      <c r="A30" s="91"/>
      <c r="B30" s="290"/>
      <c r="C30" s="287" t="s">
        <v>83</v>
      </c>
      <c r="D30" s="50" t="s">
        <v>34</v>
      </c>
      <c r="E30" s="55">
        <v>1000</v>
      </c>
      <c r="F30" s="54">
        <v>3055</v>
      </c>
      <c r="G30" s="325">
        <f>F30/E30%</f>
        <v>305.5</v>
      </c>
    </row>
    <row r="31" spans="1:7" s="49" customFormat="1" ht="21.75" customHeight="1">
      <c r="A31" s="291">
        <v>710</v>
      </c>
      <c r="B31" s="273"/>
      <c r="C31" s="292"/>
      <c r="D31" s="293" t="s">
        <v>184</v>
      </c>
      <c r="E31" s="294">
        <v>30000</v>
      </c>
      <c r="F31" s="295">
        <v>30000</v>
      </c>
      <c r="G31" s="327">
        <f>F31/E31%</f>
        <v>100</v>
      </c>
    </row>
    <row r="32" spans="1:7" s="49" customFormat="1" ht="18" customHeight="1">
      <c r="A32" s="361"/>
      <c r="B32" s="272">
        <v>71004</v>
      </c>
      <c r="C32" s="74"/>
      <c r="D32" s="50" t="s">
        <v>176</v>
      </c>
      <c r="E32" s="313">
        <v>30000</v>
      </c>
      <c r="F32" s="179">
        <v>30000</v>
      </c>
      <c r="G32" s="329">
        <f>F32/E32%</f>
        <v>100</v>
      </c>
    </row>
    <row r="33" spans="1:7" s="49" customFormat="1" ht="18" customHeight="1">
      <c r="A33" s="362"/>
      <c r="B33" s="318"/>
      <c r="C33" s="317" t="s">
        <v>175</v>
      </c>
      <c r="D33" s="50" t="s">
        <v>177</v>
      </c>
      <c r="E33" s="55">
        <v>30000</v>
      </c>
      <c r="F33" s="312">
        <v>30000</v>
      </c>
      <c r="G33" s="330">
        <f>F33/E33%</f>
        <v>100</v>
      </c>
    </row>
    <row r="34" spans="1:11" ht="23.25" customHeight="1">
      <c r="A34" s="314">
        <v>750</v>
      </c>
      <c r="B34" s="315"/>
      <c r="C34" s="316"/>
      <c r="D34" s="213" t="s">
        <v>17</v>
      </c>
      <c r="E34" s="216">
        <f>E35+E38+E40</f>
        <v>97285</v>
      </c>
      <c r="F34" s="214">
        <f>F35+F38+F40</f>
        <v>87371</v>
      </c>
      <c r="G34" s="331">
        <f t="shared" si="0"/>
        <v>89.80932312278357</v>
      </c>
      <c r="J34" s="49"/>
      <c r="K34" s="49"/>
    </row>
    <row r="35" spans="1:7" s="49" customFormat="1" ht="18" customHeight="1">
      <c r="A35" s="79"/>
      <c r="B35" s="187">
        <v>75011</v>
      </c>
      <c r="C35" s="74"/>
      <c r="D35" s="50" t="s">
        <v>18</v>
      </c>
      <c r="E35" s="177">
        <f>SUM(E36:E37)</f>
        <v>71000</v>
      </c>
      <c r="F35" s="177">
        <f>SUM(F36:F37)</f>
        <v>71020</v>
      </c>
      <c r="G35" s="332">
        <f>(F35/E35)*100</f>
        <v>100.02816901408451</v>
      </c>
    </row>
    <row r="36" spans="1:7" s="49" customFormat="1" ht="18" customHeight="1">
      <c r="A36" s="79"/>
      <c r="B36" s="187"/>
      <c r="C36" s="74" t="s">
        <v>169</v>
      </c>
      <c r="D36" s="50" t="s">
        <v>20</v>
      </c>
      <c r="E36" s="51">
        <v>0</v>
      </c>
      <c r="F36" s="51">
        <v>20</v>
      </c>
      <c r="G36" s="332">
        <v>0</v>
      </c>
    </row>
    <row r="37" spans="1:7" s="49" customFormat="1" ht="28.5" customHeight="1">
      <c r="A37" s="79"/>
      <c r="B37" s="187"/>
      <c r="C37" s="74" t="s">
        <v>67</v>
      </c>
      <c r="D37" s="6" t="s">
        <v>68</v>
      </c>
      <c r="E37" s="56">
        <v>71000</v>
      </c>
      <c r="F37" s="56">
        <v>71000</v>
      </c>
      <c r="G37" s="333">
        <f>(F37/E37)*100</f>
        <v>100</v>
      </c>
    </row>
    <row r="38" spans="1:7" s="49" customFormat="1" ht="18" customHeight="1">
      <c r="A38" s="79"/>
      <c r="B38" s="187">
        <v>75023</v>
      </c>
      <c r="C38" s="74"/>
      <c r="D38" s="50" t="s">
        <v>19</v>
      </c>
      <c r="E38" s="177">
        <f>SUM(E39:E39)</f>
        <v>10000</v>
      </c>
      <c r="F38" s="177">
        <f>SUM(F39:F39)</f>
        <v>66</v>
      </c>
      <c r="G38" s="332">
        <f>(F38/E38)*100</f>
        <v>0.66</v>
      </c>
    </row>
    <row r="39" spans="1:7" s="49" customFormat="1" ht="18" customHeight="1">
      <c r="A39" s="79"/>
      <c r="B39" s="191"/>
      <c r="C39" s="74" t="s">
        <v>63</v>
      </c>
      <c r="D39" s="235" t="s">
        <v>20</v>
      </c>
      <c r="E39" s="245">
        <v>10000</v>
      </c>
      <c r="F39" s="245">
        <v>66</v>
      </c>
      <c r="G39" s="332">
        <f>(F39/E39)*100</f>
        <v>0.66</v>
      </c>
    </row>
    <row r="40" spans="1:8" s="49" customFormat="1" ht="18" customHeight="1">
      <c r="A40" s="79"/>
      <c r="B40" s="286">
        <v>75056</v>
      </c>
      <c r="C40" s="287"/>
      <c r="D40" s="50" t="s">
        <v>188</v>
      </c>
      <c r="E40" s="177">
        <v>16285</v>
      </c>
      <c r="F40" s="177">
        <v>16285</v>
      </c>
      <c r="G40" s="334">
        <f>F40/E40%</f>
        <v>100</v>
      </c>
      <c r="H40" s="176"/>
    </row>
    <row r="41" spans="1:8" s="49" customFormat="1" ht="18" customHeight="1">
      <c r="A41" s="79"/>
      <c r="B41" s="286"/>
      <c r="C41" s="287" t="s">
        <v>67</v>
      </c>
      <c r="D41" s="50" t="s">
        <v>187</v>
      </c>
      <c r="E41" s="245">
        <v>16285</v>
      </c>
      <c r="F41" s="245">
        <v>16285</v>
      </c>
      <c r="G41" s="334">
        <f>F41/E41%</f>
        <v>100</v>
      </c>
      <c r="H41" s="176"/>
    </row>
    <row r="42" spans="1:7" ht="13.5" customHeight="1">
      <c r="A42" s="394">
        <v>751</v>
      </c>
      <c r="B42" s="379"/>
      <c r="C42" s="381"/>
      <c r="D42" s="236" t="s">
        <v>204</v>
      </c>
      <c r="E42" s="389">
        <f>E44+E46+E48</f>
        <v>62347</v>
      </c>
      <c r="F42" s="389">
        <f>F44+F46+F48</f>
        <v>61947</v>
      </c>
      <c r="G42" s="377">
        <f>(F42/E42)*100</f>
        <v>99.3584294352575</v>
      </c>
    </row>
    <row r="43" spans="1:7" ht="15" customHeight="1">
      <c r="A43" s="395"/>
      <c r="B43" s="380"/>
      <c r="C43" s="382"/>
      <c r="D43" s="217" t="s">
        <v>21</v>
      </c>
      <c r="E43" s="390"/>
      <c r="F43" s="390"/>
      <c r="G43" s="378"/>
    </row>
    <row r="44" spans="1:7" s="49" customFormat="1" ht="18" customHeight="1">
      <c r="A44" s="363"/>
      <c r="B44" s="187">
        <v>75101</v>
      </c>
      <c r="C44" s="74"/>
      <c r="D44" s="50" t="s">
        <v>22</v>
      </c>
      <c r="E44" s="177">
        <v>1280</v>
      </c>
      <c r="F44" s="177">
        <v>1280</v>
      </c>
      <c r="G44" s="335">
        <f>F44/E44%</f>
        <v>100</v>
      </c>
    </row>
    <row r="45" spans="1:7" s="49" customFormat="1" ht="18" customHeight="1">
      <c r="A45" s="79"/>
      <c r="B45" s="187"/>
      <c r="C45" s="74" t="s">
        <v>67</v>
      </c>
      <c r="D45" s="50" t="s">
        <v>116</v>
      </c>
      <c r="E45" s="54">
        <v>1280</v>
      </c>
      <c r="F45" s="173">
        <v>1280</v>
      </c>
      <c r="G45" s="335">
        <f>F45/E45%</f>
        <v>100</v>
      </c>
    </row>
    <row r="46" spans="1:7" s="49" customFormat="1" ht="18" customHeight="1">
      <c r="A46" s="16"/>
      <c r="B46" s="192">
        <v>75107</v>
      </c>
      <c r="C46" s="122"/>
      <c r="D46" s="64" t="s">
        <v>171</v>
      </c>
      <c r="E46" s="179">
        <v>25361</v>
      </c>
      <c r="F46" s="180">
        <v>25361</v>
      </c>
      <c r="G46" s="335">
        <v>100</v>
      </c>
    </row>
    <row r="47" spans="1:7" s="49" customFormat="1" ht="21" customHeight="1">
      <c r="A47" s="16"/>
      <c r="B47" s="192"/>
      <c r="C47" s="125" t="s">
        <v>67</v>
      </c>
      <c r="D47" s="50" t="s">
        <v>116</v>
      </c>
      <c r="E47" s="54">
        <v>25361</v>
      </c>
      <c r="F47" s="127">
        <v>25361</v>
      </c>
      <c r="G47" s="325">
        <v>100</v>
      </c>
    </row>
    <row r="48" spans="1:7" s="49" customFormat="1" ht="24.75" customHeight="1">
      <c r="A48" s="16"/>
      <c r="B48" s="46">
        <v>75109</v>
      </c>
      <c r="C48" s="125"/>
      <c r="D48" s="123" t="s">
        <v>190</v>
      </c>
      <c r="E48" s="301">
        <v>35706</v>
      </c>
      <c r="F48" s="301">
        <v>35306</v>
      </c>
      <c r="G48" s="325">
        <f>F48/E48%</f>
        <v>98.87974009970313</v>
      </c>
    </row>
    <row r="49" spans="1:7" s="49" customFormat="1" ht="22.5" customHeight="1">
      <c r="A49" s="174"/>
      <c r="B49" s="193"/>
      <c r="C49" s="126" t="s">
        <v>67</v>
      </c>
      <c r="D49" s="300" t="s">
        <v>189</v>
      </c>
      <c r="E49" s="104">
        <v>35706</v>
      </c>
      <c r="F49" s="104">
        <v>35306</v>
      </c>
      <c r="G49" s="336">
        <f>F49/E49%</f>
        <v>98.87974009970313</v>
      </c>
    </row>
    <row r="50" spans="1:7" s="63" customFormat="1" ht="23.25" customHeight="1">
      <c r="A50" s="215">
        <v>754</v>
      </c>
      <c r="B50" s="215"/>
      <c r="C50" s="218"/>
      <c r="D50" s="208" t="s">
        <v>103</v>
      </c>
      <c r="E50" s="209">
        <v>10500</v>
      </c>
      <c r="F50" s="209">
        <v>1566</v>
      </c>
      <c r="G50" s="327">
        <f>F50/E50%</f>
        <v>14.914285714285715</v>
      </c>
    </row>
    <row r="51" spans="1:7" s="63" customFormat="1" ht="18" customHeight="1">
      <c r="A51" s="364"/>
      <c r="B51" s="192">
        <v>75412</v>
      </c>
      <c r="C51" s="87"/>
      <c r="D51" s="64" t="s">
        <v>129</v>
      </c>
      <c r="E51" s="179">
        <f>SUM(E52:E54)</f>
        <v>10500</v>
      </c>
      <c r="F51" s="182">
        <f>SUM(F52:F54)</f>
        <v>1566</v>
      </c>
      <c r="G51" s="337">
        <f>F51/E51%</f>
        <v>14.914285714285715</v>
      </c>
    </row>
    <row r="52" spans="1:7" s="49" customFormat="1" ht="20.25" customHeight="1">
      <c r="A52" s="302"/>
      <c r="B52" s="303"/>
      <c r="C52" s="304" t="s">
        <v>172</v>
      </c>
      <c r="D52" s="305" t="s">
        <v>178</v>
      </c>
      <c r="E52" s="56">
        <v>500</v>
      </c>
      <c r="F52" s="306">
        <v>500</v>
      </c>
      <c r="G52" s="333">
        <f>F52/E52%</f>
        <v>100</v>
      </c>
    </row>
    <row r="53" spans="1:7" s="49" customFormat="1" ht="20.25" customHeight="1">
      <c r="A53" s="365"/>
      <c r="B53" s="311"/>
      <c r="C53" s="310" t="s">
        <v>162</v>
      </c>
      <c r="D53" s="309" t="s">
        <v>179</v>
      </c>
      <c r="E53" s="308">
        <v>0</v>
      </c>
      <c r="F53" s="307">
        <v>1066</v>
      </c>
      <c r="G53" s="338">
        <v>0</v>
      </c>
    </row>
    <row r="54" spans="1:7" s="49" customFormat="1" ht="27.75" customHeight="1">
      <c r="A54" s="147"/>
      <c r="B54" s="194"/>
      <c r="C54" s="149" t="s">
        <v>191</v>
      </c>
      <c r="D54" s="150" t="s">
        <v>192</v>
      </c>
      <c r="E54" s="151">
        <v>10000</v>
      </c>
      <c r="F54" s="279">
        <v>0</v>
      </c>
      <c r="G54" s="339">
        <f>F54/E54%</f>
        <v>0</v>
      </c>
    </row>
    <row r="55" spans="1:7" ht="31.5" customHeight="1">
      <c r="A55" s="219">
        <v>756</v>
      </c>
      <c r="B55" s="211"/>
      <c r="C55" s="220"/>
      <c r="D55" s="221" t="s">
        <v>117</v>
      </c>
      <c r="E55" s="222">
        <f>E56+E59+E67+E81+E84</f>
        <v>5274697</v>
      </c>
      <c r="F55" s="222">
        <f>F84+F81+F67+F59+F56</f>
        <v>5052201</v>
      </c>
      <c r="G55" s="340">
        <f>(F55/E55)*100</f>
        <v>95.78182405548603</v>
      </c>
    </row>
    <row r="56" spans="1:7" s="49" customFormat="1" ht="18" customHeight="1">
      <c r="A56" s="79"/>
      <c r="B56" s="187">
        <v>75601</v>
      </c>
      <c r="C56" s="74"/>
      <c r="D56" s="50" t="s">
        <v>120</v>
      </c>
      <c r="E56" s="177">
        <f>E57+E58</f>
        <v>22000</v>
      </c>
      <c r="F56" s="177">
        <f>SUM(F57:F58)</f>
        <v>32579</v>
      </c>
      <c r="G56" s="332">
        <f>(F56/E56)*100</f>
        <v>148.08636363636361</v>
      </c>
    </row>
    <row r="57" spans="1:8" s="49" customFormat="1" ht="18" customHeight="1">
      <c r="A57" s="79"/>
      <c r="B57" s="187"/>
      <c r="C57" s="74" t="s">
        <v>69</v>
      </c>
      <c r="D57" s="50" t="s">
        <v>121</v>
      </c>
      <c r="E57" s="51">
        <v>21000</v>
      </c>
      <c r="F57" s="51">
        <v>32579</v>
      </c>
      <c r="G57" s="332">
        <f aca="true" t="shared" si="1" ref="G57:G85">(F57/E57)*100</f>
        <v>155.13809523809522</v>
      </c>
      <c r="H57" s="49" t="s">
        <v>170</v>
      </c>
    </row>
    <row r="58" spans="1:7" s="49" customFormat="1" ht="18" customHeight="1">
      <c r="A58" s="79"/>
      <c r="B58" s="187"/>
      <c r="C58" s="74" t="s">
        <v>70</v>
      </c>
      <c r="D58" s="50" t="s">
        <v>23</v>
      </c>
      <c r="E58" s="51">
        <v>1000</v>
      </c>
      <c r="F58" s="51">
        <v>0</v>
      </c>
      <c r="G58" s="332">
        <f t="shared" si="1"/>
        <v>0</v>
      </c>
    </row>
    <row r="59" spans="1:7" s="49" customFormat="1" ht="18" customHeight="1">
      <c r="A59" s="79"/>
      <c r="B59" s="187">
        <v>75615</v>
      </c>
      <c r="C59" s="74"/>
      <c r="D59" s="50" t="s">
        <v>118</v>
      </c>
      <c r="E59" s="177">
        <f>SUM(E60:E66)</f>
        <v>2019030</v>
      </c>
      <c r="F59" s="177">
        <f>SUM(F60:F66)</f>
        <v>1688839</v>
      </c>
      <c r="G59" s="332">
        <f t="shared" si="1"/>
        <v>83.6460577604097</v>
      </c>
    </row>
    <row r="60" spans="1:7" s="49" customFormat="1" ht="18" customHeight="1">
      <c r="A60" s="79"/>
      <c r="B60" s="187"/>
      <c r="C60" s="74" t="s">
        <v>71</v>
      </c>
      <c r="D60" s="50" t="s">
        <v>24</v>
      </c>
      <c r="E60" s="51">
        <v>1500000</v>
      </c>
      <c r="F60" s="51">
        <v>1220430</v>
      </c>
      <c r="G60" s="332">
        <f t="shared" si="1"/>
        <v>81.362</v>
      </c>
    </row>
    <row r="61" spans="1:7" s="49" customFormat="1" ht="18" customHeight="1">
      <c r="A61" s="79"/>
      <c r="B61" s="187"/>
      <c r="C61" s="74" t="s">
        <v>72</v>
      </c>
      <c r="D61" s="50" t="s">
        <v>25</v>
      </c>
      <c r="E61" s="51">
        <v>75000</v>
      </c>
      <c r="F61" s="51">
        <v>27513</v>
      </c>
      <c r="G61" s="332">
        <f t="shared" si="1"/>
        <v>36.684</v>
      </c>
    </row>
    <row r="62" spans="1:7" s="49" customFormat="1" ht="18" customHeight="1">
      <c r="A62" s="79"/>
      <c r="B62" s="187"/>
      <c r="C62" s="74" t="s">
        <v>73</v>
      </c>
      <c r="D62" s="50" t="s">
        <v>26</v>
      </c>
      <c r="E62" s="51">
        <v>340000</v>
      </c>
      <c r="F62" s="51">
        <v>342017</v>
      </c>
      <c r="G62" s="332">
        <f t="shared" si="1"/>
        <v>100.59323529411766</v>
      </c>
    </row>
    <row r="63" spans="1:7" s="49" customFormat="1" ht="18" customHeight="1">
      <c r="A63" s="79"/>
      <c r="B63" s="187"/>
      <c r="C63" s="74" t="s">
        <v>74</v>
      </c>
      <c r="D63" s="50" t="s">
        <v>27</v>
      </c>
      <c r="E63" s="51">
        <v>21166</v>
      </c>
      <c r="F63" s="51">
        <v>21173</v>
      </c>
      <c r="G63" s="332">
        <f t="shared" si="1"/>
        <v>100.03307190777662</v>
      </c>
    </row>
    <row r="64" spans="1:7" s="49" customFormat="1" ht="18" customHeight="1">
      <c r="A64" s="79"/>
      <c r="B64" s="187"/>
      <c r="C64" s="74" t="s">
        <v>193</v>
      </c>
      <c r="D64" s="50" t="s">
        <v>194</v>
      </c>
      <c r="E64" s="51">
        <v>75864</v>
      </c>
      <c r="F64" s="51">
        <v>75864</v>
      </c>
      <c r="G64" s="332">
        <f t="shared" si="1"/>
        <v>100</v>
      </c>
    </row>
    <row r="65" spans="1:7" s="49" customFormat="1" ht="18" customHeight="1">
      <c r="A65" s="79"/>
      <c r="B65" s="187"/>
      <c r="C65" s="74" t="s">
        <v>75</v>
      </c>
      <c r="D65" s="50" t="s">
        <v>28</v>
      </c>
      <c r="E65" s="51">
        <v>3000</v>
      </c>
      <c r="F65" s="51">
        <v>50</v>
      </c>
      <c r="G65" s="332">
        <f t="shared" si="1"/>
        <v>1.6666666666666667</v>
      </c>
    </row>
    <row r="66" spans="1:7" s="49" customFormat="1" ht="18" customHeight="1">
      <c r="A66" s="79"/>
      <c r="B66" s="187"/>
      <c r="C66" s="74" t="s">
        <v>70</v>
      </c>
      <c r="D66" s="50" t="s">
        <v>84</v>
      </c>
      <c r="E66" s="51">
        <v>4000</v>
      </c>
      <c r="F66" s="51">
        <v>1792</v>
      </c>
      <c r="G66" s="332">
        <f t="shared" si="1"/>
        <v>44.800000000000004</v>
      </c>
    </row>
    <row r="67" spans="1:7" s="49" customFormat="1" ht="18" customHeight="1">
      <c r="A67" s="79"/>
      <c r="B67" s="187">
        <v>75616</v>
      </c>
      <c r="C67" s="74"/>
      <c r="D67" s="50" t="s">
        <v>119</v>
      </c>
      <c r="E67" s="177">
        <f>SUM(E68:E80)</f>
        <v>1601000</v>
      </c>
      <c r="F67" s="177">
        <f>SUM(F68:F79)</f>
        <v>1728009</v>
      </c>
      <c r="G67" s="332">
        <f t="shared" si="1"/>
        <v>107.93310430980637</v>
      </c>
    </row>
    <row r="68" spans="1:7" s="49" customFormat="1" ht="18" customHeight="1">
      <c r="A68" s="79"/>
      <c r="B68" s="187"/>
      <c r="C68" s="74" t="s">
        <v>71</v>
      </c>
      <c r="D68" s="50" t="s">
        <v>24</v>
      </c>
      <c r="E68" s="51">
        <v>820000</v>
      </c>
      <c r="F68" s="51">
        <v>915449</v>
      </c>
      <c r="G68" s="332">
        <f t="shared" si="1"/>
        <v>111.64012195121951</v>
      </c>
    </row>
    <row r="69" spans="1:7" s="49" customFormat="1" ht="18" customHeight="1">
      <c r="A69" s="79"/>
      <c r="B69" s="187"/>
      <c r="C69" s="74" t="s">
        <v>72</v>
      </c>
      <c r="D69" s="50" t="s">
        <v>25</v>
      </c>
      <c r="E69" s="51">
        <v>275000</v>
      </c>
      <c r="F69" s="51">
        <v>306447</v>
      </c>
      <c r="G69" s="332">
        <f t="shared" si="1"/>
        <v>111.43527272727273</v>
      </c>
    </row>
    <row r="70" spans="1:7" s="49" customFormat="1" ht="18" customHeight="1">
      <c r="A70" s="79"/>
      <c r="B70" s="187"/>
      <c r="C70" s="74" t="s">
        <v>73</v>
      </c>
      <c r="D70" s="50" t="s">
        <v>26</v>
      </c>
      <c r="E70" s="51">
        <v>12000</v>
      </c>
      <c r="F70" s="51">
        <v>11294</v>
      </c>
      <c r="G70" s="332">
        <f t="shared" si="1"/>
        <v>94.11666666666667</v>
      </c>
    </row>
    <row r="71" spans="1:7" s="49" customFormat="1" ht="18" customHeight="1">
      <c r="A71" s="79"/>
      <c r="B71" s="187"/>
      <c r="C71" s="74" t="s">
        <v>74</v>
      </c>
      <c r="D71" s="50" t="s">
        <v>27</v>
      </c>
      <c r="E71" s="51">
        <v>93000</v>
      </c>
      <c r="F71" s="51">
        <v>95816</v>
      </c>
      <c r="G71" s="332">
        <f t="shared" si="1"/>
        <v>103.02795698924731</v>
      </c>
    </row>
    <row r="72" spans="1:7" s="49" customFormat="1" ht="18" customHeight="1">
      <c r="A72" s="79"/>
      <c r="B72" s="187"/>
      <c r="C72" s="74" t="s">
        <v>77</v>
      </c>
      <c r="D72" s="50" t="s">
        <v>30</v>
      </c>
      <c r="E72" s="51">
        <v>15000</v>
      </c>
      <c r="F72" s="51">
        <v>9200</v>
      </c>
      <c r="G72" s="332">
        <f t="shared" si="1"/>
        <v>61.33333333333333</v>
      </c>
    </row>
    <row r="73" spans="1:7" s="49" customFormat="1" ht="18" customHeight="1">
      <c r="A73" s="79"/>
      <c r="B73" s="187"/>
      <c r="C73" s="74" t="s">
        <v>78</v>
      </c>
      <c r="D73" s="50" t="s">
        <v>156</v>
      </c>
      <c r="E73" s="51">
        <v>6000</v>
      </c>
      <c r="F73" s="51">
        <v>5024</v>
      </c>
      <c r="G73" s="332">
        <f t="shared" si="1"/>
        <v>83.73333333333333</v>
      </c>
    </row>
    <row r="74" spans="1:7" s="49" customFormat="1" ht="18" customHeight="1">
      <c r="A74" s="79"/>
      <c r="B74" s="187"/>
      <c r="C74" s="74" t="s">
        <v>79</v>
      </c>
      <c r="D74" s="50" t="s">
        <v>82</v>
      </c>
      <c r="E74" s="51">
        <v>9000</v>
      </c>
      <c r="F74" s="51">
        <v>6862</v>
      </c>
      <c r="G74" s="332">
        <f t="shared" si="1"/>
        <v>76.24444444444445</v>
      </c>
    </row>
    <row r="75" spans="1:7" s="49" customFormat="1" ht="18" customHeight="1">
      <c r="A75" s="79"/>
      <c r="B75" s="187"/>
      <c r="C75" s="74" t="s">
        <v>80</v>
      </c>
      <c r="D75" s="50" t="s">
        <v>32</v>
      </c>
      <c r="E75" s="51">
        <v>42000</v>
      </c>
      <c r="F75" s="51">
        <v>39711</v>
      </c>
      <c r="G75" s="332">
        <f t="shared" si="1"/>
        <v>94.55</v>
      </c>
    </row>
    <row r="76" spans="1:7" s="49" customFormat="1" ht="18" customHeight="1">
      <c r="A76" s="79"/>
      <c r="B76" s="187"/>
      <c r="C76" s="74" t="s">
        <v>91</v>
      </c>
      <c r="D76" s="50" t="s">
        <v>49</v>
      </c>
      <c r="E76" s="51">
        <v>160000</v>
      </c>
      <c r="F76" s="51">
        <v>186321</v>
      </c>
      <c r="G76" s="332">
        <f t="shared" si="1"/>
        <v>116.450625</v>
      </c>
    </row>
    <row r="77" spans="1:7" s="49" customFormat="1" ht="18" customHeight="1">
      <c r="A77" s="79"/>
      <c r="B77" s="187"/>
      <c r="C77" s="74" t="s">
        <v>75</v>
      </c>
      <c r="D77" s="50" t="s">
        <v>28</v>
      </c>
      <c r="E77" s="51">
        <v>3000</v>
      </c>
      <c r="F77" s="51">
        <v>509</v>
      </c>
      <c r="G77" s="332">
        <f t="shared" si="1"/>
        <v>16.966666666666665</v>
      </c>
    </row>
    <row r="78" spans="1:7" s="49" customFormat="1" ht="18" customHeight="1">
      <c r="A78" s="79"/>
      <c r="B78" s="187"/>
      <c r="C78" s="74" t="s">
        <v>76</v>
      </c>
      <c r="D78" s="50" t="s">
        <v>29</v>
      </c>
      <c r="E78" s="51">
        <v>150000</v>
      </c>
      <c r="F78" s="51">
        <v>134250</v>
      </c>
      <c r="G78" s="332">
        <f t="shared" si="1"/>
        <v>89.5</v>
      </c>
    </row>
    <row r="79" spans="1:7" s="49" customFormat="1" ht="18" customHeight="1">
      <c r="A79" s="79"/>
      <c r="B79" s="195"/>
      <c r="C79" s="74" t="s">
        <v>70</v>
      </c>
      <c r="D79" s="50" t="s">
        <v>84</v>
      </c>
      <c r="E79" s="51">
        <v>14000</v>
      </c>
      <c r="F79" s="51">
        <v>17126</v>
      </c>
      <c r="G79" s="332">
        <f t="shared" si="1"/>
        <v>122.32857142857144</v>
      </c>
    </row>
    <row r="80" spans="1:7" s="49" customFormat="1" ht="18" customHeight="1">
      <c r="A80" s="79"/>
      <c r="B80" s="289"/>
      <c r="C80" s="287" t="s">
        <v>83</v>
      </c>
      <c r="D80" s="50" t="s">
        <v>34</v>
      </c>
      <c r="E80" s="51">
        <v>2000</v>
      </c>
      <c r="F80" s="51">
        <v>0</v>
      </c>
      <c r="G80" s="332">
        <f t="shared" si="1"/>
        <v>0</v>
      </c>
    </row>
    <row r="81" spans="1:7" s="49" customFormat="1" ht="18" customHeight="1">
      <c r="A81" s="79"/>
      <c r="B81" s="187">
        <v>75618</v>
      </c>
      <c r="C81" s="74"/>
      <c r="D81" s="50" t="s">
        <v>141</v>
      </c>
      <c r="E81" s="177">
        <f>SUM(E82:E83)</f>
        <v>37000</v>
      </c>
      <c r="F81" s="177">
        <f>SUM(F82:F83)</f>
        <v>32712</v>
      </c>
      <c r="G81" s="332">
        <f t="shared" si="1"/>
        <v>88.41081081081082</v>
      </c>
    </row>
    <row r="82" spans="1:7" s="49" customFormat="1" ht="18" customHeight="1">
      <c r="A82" s="79"/>
      <c r="B82" s="187"/>
      <c r="C82" s="74" t="s">
        <v>85</v>
      </c>
      <c r="D82" s="50" t="s">
        <v>35</v>
      </c>
      <c r="E82" s="51">
        <v>37000</v>
      </c>
      <c r="F82" s="51">
        <v>32667</v>
      </c>
      <c r="G82" s="332">
        <f t="shared" si="1"/>
        <v>88.28918918918919</v>
      </c>
    </row>
    <row r="83" spans="1:7" s="49" customFormat="1" ht="18" customHeight="1">
      <c r="A83" s="79"/>
      <c r="B83" s="187"/>
      <c r="C83" s="74" t="s">
        <v>63</v>
      </c>
      <c r="D83" s="50" t="s">
        <v>7</v>
      </c>
      <c r="E83" s="51">
        <v>0</v>
      </c>
      <c r="F83" s="51">
        <v>45</v>
      </c>
      <c r="G83" s="332">
        <v>0</v>
      </c>
    </row>
    <row r="84" spans="1:7" s="49" customFormat="1" ht="18" customHeight="1">
      <c r="A84" s="79"/>
      <c r="B84" s="187">
        <v>75621</v>
      </c>
      <c r="C84" s="74"/>
      <c r="D84" s="50" t="s">
        <v>36</v>
      </c>
      <c r="E84" s="177">
        <f>SUM(E85:E86)</f>
        <v>1595667</v>
      </c>
      <c r="F84" s="177">
        <f>F86+F85</f>
        <v>1570062</v>
      </c>
      <c r="G84" s="332">
        <f>F84/E84%</f>
        <v>98.39534188524297</v>
      </c>
    </row>
    <row r="85" spans="1:7" s="49" customFormat="1" ht="18" customHeight="1">
      <c r="A85" s="79"/>
      <c r="B85" s="188"/>
      <c r="C85" s="74" t="s">
        <v>86</v>
      </c>
      <c r="D85" s="50" t="s">
        <v>37</v>
      </c>
      <c r="E85" s="51">
        <v>1574267</v>
      </c>
      <c r="F85" s="51">
        <v>1539710</v>
      </c>
      <c r="G85" s="332">
        <f t="shared" si="1"/>
        <v>97.80488316149675</v>
      </c>
    </row>
    <row r="86" spans="1:7" s="49" customFormat="1" ht="18" customHeight="1">
      <c r="A86" s="79"/>
      <c r="B86" s="188"/>
      <c r="C86" s="74" t="s">
        <v>87</v>
      </c>
      <c r="D86" s="50" t="s">
        <v>38</v>
      </c>
      <c r="E86" s="51">
        <v>21400</v>
      </c>
      <c r="F86" s="51">
        <v>30352</v>
      </c>
      <c r="G86" s="332">
        <f>F86/E86%</f>
        <v>141.83177570093457</v>
      </c>
    </row>
    <row r="87" spans="1:7" ht="23.25" customHeight="1">
      <c r="A87" s="210">
        <v>758</v>
      </c>
      <c r="B87" s="211"/>
      <c r="C87" s="220"/>
      <c r="D87" s="213" t="s">
        <v>39</v>
      </c>
      <c r="E87" s="216">
        <f>E88+E90+E92+E95</f>
        <v>8545911</v>
      </c>
      <c r="F87" s="216">
        <f>F88+F90+F92+F95</f>
        <v>8546695</v>
      </c>
      <c r="G87" s="327">
        <f>(F87/E87)*100</f>
        <v>100.00917397805804</v>
      </c>
    </row>
    <row r="88" spans="1:8" s="49" customFormat="1" ht="18" customHeight="1">
      <c r="A88" s="79"/>
      <c r="B88" s="187">
        <v>75801</v>
      </c>
      <c r="C88" s="74"/>
      <c r="D88" s="50" t="s">
        <v>142</v>
      </c>
      <c r="E88" s="177">
        <v>5499226</v>
      </c>
      <c r="F88" s="177">
        <v>5499226</v>
      </c>
      <c r="G88" s="332">
        <f aca="true" t="shared" si="2" ref="G88:G97">(F88/E88)*100</f>
        <v>100</v>
      </c>
      <c r="H88" s="58"/>
    </row>
    <row r="89" spans="1:7" s="49" customFormat="1" ht="18" customHeight="1">
      <c r="A89" s="79"/>
      <c r="B89" s="187"/>
      <c r="C89" s="74" t="s">
        <v>88</v>
      </c>
      <c r="D89" s="50" t="s">
        <v>40</v>
      </c>
      <c r="E89" s="51">
        <v>5499226</v>
      </c>
      <c r="F89" s="51">
        <v>5499226</v>
      </c>
      <c r="G89" s="332">
        <f t="shared" si="2"/>
        <v>100</v>
      </c>
    </row>
    <row r="90" spans="1:7" s="49" customFormat="1" ht="18" customHeight="1">
      <c r="A90" s="79"/>
      <c r="B90" s="187">
        <v>75807</v>
      </c>
      <c r="C90" s="74"/>
      <c r="D90" s="50" t="s">
        <v>143</v>
      </c>
      <c r="E90" s="177">
        <v>2958063</v>
      </c>
      <c r="F90" s="177">
        <v>2958063</v>
      </c>
      <c r="G90" s="332">
        <f t="shared" si="2"/>
        <v>100</v>
      </c>
    </row>
    <row r="91" spans="1:7" s="49" customFormat="1" ht="18" customHeight="1">
      <c r="A91" s="79"/>
      <c r="B91" s="187"/>
      <c r="C91" s="74" t="s">
        <v>88</v>
      </c>
      <c r="D91" s="50" t="s">
        <v>41</v>
      </c>
      <c r="E91" s="51">
        <v>2958063</v>
      </c>
      <c r="F91" s="51">
        <v>2958063</v>
      </c>
      <c r="G91" s="332">
        <f t="shared" si="2"/>
        <v>100</v>
      </c>
    </row>
    <row r="92" spans="1:7" s="49" customFormat="1" ht="18" customHeight="1">
      <c r="A92" s="79"/>
      <c r="B92" s="187">
        <v>75814</v>
      </c>
      <c r="C92" s="74"/>
      <c r="D92" s="50" t="s">
        <v>42</v>
      </c>
      <c r="E92" s="177">
        <f>SUM(E93:E94)</f>
        <v>41487</v>
      </c>
      <c r="F92" s="177">
        <f>SUM(F93:F94)</f>
        <v>42271</v>
      </c>
      <c r="G92" s="332">
        <f>F92/E92%</f>
        <v>101.88974859594572</v>
      </c>
    </row>
    <row r="93" spans="1:7" s="49" customFormat="1" ht="18" customHeight="1">
      <c r="A93" s="79"/>
      <c r="B93" s="187"/>
      <c r="C93" s="74" t="s">
        <v>83</v>
      </c>
      <c r="D93" s="50" t="s">
        <v>34</v>
      </c>
      <c r="E93" s="245">
        <v>0</v>
      </c>
      <c r="F93" s="245">
        <v>784</v>
      </c>
      <c r="G93" s="332">
        <v>0</v>
      </c>
    </row>
    <row r="94" spans="1:7" s="49" customFormat="1" ht="18" customHeight="1">
      <c r="A94" s="79"/>
      <c r="B94" s="187"/>
      <c r="C94" s="74" t="s">
        <v>148</v>
      </c>
      <c r="D94" s="50" t="s">
        <v>149</v>
      </c>
      <c r="E94" s="51">
        <v>41487</v>
      </c>
      <c r="F94" s="51">
        <v>41487</v>
      </c>
      <c r="G94" s="332">
        <f>F94/E94%</f>
        <v>100</v>
      </c>
    </row>
    <row r="95" spans="1:7" s="49" customFormat="1" ht="18" customHeight="1">
      <c r="A95" s="79"/>
      <c r="B95" s="187">
        <v>75831</v>
      </c>
      <c r="C95" s="74"/>
      <c r="D95" s="50" t="s">
        <v>144</v>
      </c>
      <c r="E95" s="177">
        <v>47135</v>
      </c>
      <c r="F95" s="177">
        <v>47135</v>
      </c>
      <c r="G95" s="332">
        <f t="shared" si="2"/>
        <v>100</v>
      </c>
    </row>
    <row r="96" spans="1:7" s="49" customFormat="1" ht="18" customHeight="1">
      <c r="A96" s="79"/>
      <c r="B96" s="187"/>
      <c r="C96" s="74" t="s">
        <v>88</v>
      </c>
      <c r="D96" s="50" t="s">
        <v>41</v>
      </c>
      <c r="E96" s="51">
        <v>47135</v>
      </c>
      <c r="F96" s="51">
        <v>47135</v>
      </c>
      <c r="G96" s="332">
        <f t="shared" si="2"/>
        <v>100</v>
      </c>
    </row>
    <row r="97" spans="1:7" ht="22.5" customHeight="1">
      <c r="A97" s="215">
        <v>801</v>
      </c>
      <c r="B97" s="211"/>
      <c r="C97" s="220"/>
      <c r="D97" s="213" t="s">
        <v>43</v>
      </c>
      <c r="E97" s="216">
        <f>E98+E103+E105</f>
        <v>514197</v>
      </c>
      <c r="F97" s="216">
        <f>F98+F103+F105</f>
        <v>477152</v>
      </c>
      <c r="G97" s="341">
        <f t="shared" si="2"/>
        <v>92.79556279013686</v>
      </c>
    </row>
    <row r="98" spans="1:9" s="49" customFormat="1" ht="18" customHeight="1">
      <c r="A98" s="79"/>
      <c r="B98" s="187">
        <v>80101</v>
      </c>
      <c r="C98" s="74"/>
      <c r="D98" s="50" t="s">
        <v>44</v>
      </c>
      <c r="E98" s="177">
        <f>SUM(E99:E102)</f>
        <v>358912</v>
      </c>
      <c r="F98" s="179">
        <f>SUM(F99:F102)</f>
        <v>356307</v>
      </c>
      <c r="G98" s="325">
        <f>(F98/E98)*100</f>
        <v>99.27419534593437</v>
      </c>
      <c r="H98" s="176"/>
      <c r="I98" s="131"/>
    </row>
    <row r="99" spans="1:9" s="49" customFormat="1" ht="18" customHeight="1">
      <c r="A99" s="60"/>
      <c r="B99" s="196"/>
      <c r="C99" s="125" t="s">
        <v>89</v>
      </c>
      <c r="D99" s="237" t="s">
        <v>45</v>
      </c>
      <c r="E99" s="264">
        <v>3000</v>
      </c>
      <c r="F99" s="244">
        <v>0</v>
      </c>
      <c r="G99" s="325">
        <f>F99/E99%</f>
        <v>0</v>
      </c>
      <c r="H99" s="131"/>
      <c r="I99" s="131"/>
    </row>
    <row r="100" spans="1:9" s="49" customFormat="1" ht="18" customHeight="1">
      <c r="A100" s="60"/>
      <c r="B100" s="196"/>
      <c r="C100" s="62" t="s">
        <v>111</v>
      </c>
      <c r="D100" s="237" t="s">
        <v>159</v>
      </c>
      <c r="E100" s="259">
        <v>0</v>
      </c>
      <c r="F100" s="244">
        <v>395</v>
      </c>
      <c r="G100" s="325">
        <v>0</v>
      </c>
      <c r="H100" s="131"/>
      <c r="I100" s="131"/>
    </row>
    <row r="101" spans="1:9" s="49" customFormat="1" ht="18" customHeight="1">
      <c r="A101" s="60"/>
      <c r="B101" s="196"/>
      <c r="C101" s="62" t="s">
        <v>90</v>
      </c>
      <c r="D101" s="64" t="s">
        <v>205</v>
      </c>
      <c r="E101" s="259">
        <v>5912</v>
      </c>
      <c r="F101" s="244">
        <v>5912</v>
      </c>
      <c r="G101" s="325">
        <f>F101/E101%</f>
        <v>100</v>
      </c>
      <c r="H101" s="131"/>
      <c r="I101" s="131"/>
    </row>
    <row r="102" spans="1:8" s="49" customFormat="1" ht="18" customHeight="1">
      <c r="A102" s="16"/>
      <c r="B102" s="46"/>
      <c r="C102" s="45" t="s">
        <v>163</v>
      </c>
      <c r="D102" s="47" t="s">
        <v>168</v>
      </c>
      <c r="E102" s="59">
        <v>350000</v>
      </c>
      <c r="F102" s="59">
        <v>350000</v>
      </c>
      <c r="G102" s="325">
        <f>(F102/E102)*100</f>
        <v>100</v>
      </c>
      <c r="H102" s="131"/>
    </row>
    <row r="103" spans="1:7" s="49" customFormat="1" ht="18" customHeight="1">
      <c r="A103" s="79"/>
      <c r="B103" s="187">
        <v>80104</v>
      </c>
      <c r="C103" s="74"/>
      <c r="D103" s="50" t="s">
        <v>58</v>
      </c>
      <c r="E103" s="177">
        <v>155000</v>
      </c>
      <c r="F103" s="179">
        <v>120560</v>
      </c>
      <c r="G103" s="325">
        <f>(F103/E103)*100</f>
        <v>77.78064516129032</v>
      </c>
    </row>
    <row r="104" spans="1:7" s="49" customFormat="1" ht="18" customHeight="1">
      <c r="A104" s="79"/>
      <c r="B104" s="187"/>
      <c r="C104" s="74" t="s">
        <v>89</v>
      </c>
      <c r="D104" s="50" t="s">
        <v>45</v>
      </c>
      <c r="E104" s="175">
        <v>155000</v>
      </c>
      <c r="F104" s="54">
        <v>120560</v>
      </c>
      <c r="G104" s="325">
        <f>(F104/E104)*100</f>
        <v>77.78064516129032</v>
      </c>
    </row>
    <row r="105" spans="1:7" s="49" customFormat="1" ht="18" customHeight="1">
      <c r="A105" s="60"/>
      <c r="B105" s="196">
        <v>80195</v>
      </c>
      <c r="C105" s="122"/>
      <c r="D105" s="64" t="s">
        <v>46</v>
      </c>
      <c r="E105" s="180">
        <f>SUM(E106:E106)</f>
        <v>285</v>
      </c>
      <c r="F105" s="179">
        <f>SUM(F106:F106)</f>
        <v>285</v>
      </c>
      <c r="G105" s="325">
        <f>F105/E105%</f>
        <v>100</v>
      </c>
    </row>
    <row r="106" spans="1:7" s="49" customFormat="1" ht="18" customHeight="1">
      <c r="A106" s="124"/>
      <c r="B106" s="197"/>
      <c r="C106" s="122" t="s">
        <v>90</v>
      </c>
      <c r="D106" s="170" t="s">
        <v>150</v>
      </c>
      <c r="E106" s="104">
        <v>285</v>
      </c>
      <c r="F106" s="54">
        <v>285</v>
      </c>
      <c r="G106" s="325">
        <f>F106/E106%</f>
        <v>100</v>
      </c>
    </row>
    <row r="107" spans="1:7" ht="23.25" customHeight="1">
      <c r="A107" s="215">
        <v>851</v>
      </c>
      <c r="B107" s="215"/>
      <c r="C107" s="223"/>
      <c r="D107" s="208" t="s">
        <v>47</v>
      </c>
      <c r="E107" s="209">
        <v>720</v>
      </c>
      <c r="F107" s="224">
        <v>720</v>
      </c>
      <c r="G107" s="342">
        <f>F107/E107%</f>
        <v>100</v>
      </c>
    </row>
    <row r="108" spans="1:7" s="49" customFormat="1" ht="18" customHeight="1">
      <c r="A108" s="60"/>
      <c r="B108" s="187">
        <v>85195</v>
      </c>
      <c r="C108" s="267"/>
      <c r="D108" s="237" t="s">
        <v>46</v>
      </c>
      <c r="E108" s="269">
        <v>720</v>
      </c>
      <c r="F108" s="270">
        <v>720</v>
      </c>
      <c r="G108" s="325">
        <f>F108/E108%</f>
        <v>100</v>
      </c>
    </row>
    <row r="109" spans="1:7" s="49" customFormat="1" ht="18" customHeight="1">
      <c r="A109" s="124"/>
      <c r="B109" s="187"/>
      <c r="C109" s="268" t="s">
        <v>67</v>
      </c>
      <c r="D109" s="266" t="s">
        <v>157</v>
      </c>
      <c r="E109" s="265">
        <v>720</v>
      </c>
      <c r="F109" s="54">
        <v>720</v>
      </c>
      <c r="G109" s="325">
        <f>F109/E109%</f>
        <v>100</v>
      </c>
    </row>
    <row r="110" spans="1:7" ht="24" customHeight="1">
      <c r="A110" s="210">
        <v>852</v>
      </c>
      <c r="B110" s="211"/>
      <c r="C110" s="220"/>
      <c r="D110" s="213" t="s">
        <v>50</v>
      </c>
      <c r="E110" s="216">
        <f>E111+E114+E117+E119+E121+E123+E125</f>
        <v>3940504</v>
      </c>
      <c r="F110" s="216">
        <f>F111+F114+F117+F119+F121+F123+F125</f>
        <v>3958688</v>
      </c>
      <c r="G110" s="342">
        <f>(F110/E110)*100</f>
        <v>100.46146381275085</v>
      </c>
    </row>
    <row r="111" spans="1:7" s="49" customFormat="1" ht="18" customHeight="1">
      <c r="A111" s="79"/>
      <c r="B111" s="187">
        <v>85212</v>
      </c>
      <c r="C111" s="74"/>
      <c r="D111" s="50" t="s">
        <v>92</v>
      </c>
      <c r="E111" s="177">
        <f>SUM(E112:E113)</f>
        <v>3215357</v>
      </c>
      <c r="F111" s="177">
        <f>SUM(F112:F113)</f>
        <v>3222493</v>
      </c>
      <c r="G111" s="335">
        <f>(F111/E111)*100</f>
        <v>100.22193492044585</v>
      </c>
    </row>
    <row r="112" spans="1:7" s="49" customFormat="1" ht="18" customHeight="1">
      <c r="A112" s="79"/>
      <c r="B112" s="187"/>
      <c r="C112" s="74" t="s">
        <v>169</v>
      </c>
      <c r="D112" s="50" t="s">
        <v>180</v>
      </c>
      <c r="E112" s="51">
        <v>0</v>
      </c>
      <c r="F112" s="51">
        <v>7136</v>
      </c>
      <c r="G112" s="335">
        <v>0</v>
      </c>
    </row>
    <row r="113" spans="1:7" s="49" customFormat="1" ht="18" customHeight="1">
      <c r="A113" s="79"/>
      <c r="B113" s="187"/>
      <c r="C113" s="74" t="s">
        <v>67</v>
      </c>
      <c r="D113" s="50" t="s">
        <v>51</v>
      </c>
      <c r="E113" s="51">
        <v>3215357</v>
      </c>
      <c r="F113" s="51">
        <v>3215357</v>
      </c>
      <c r="G113" s="335">
        <f>(F113/E113)*100</f>
        <v>100</v>
      </c>
    </row>
    <row r="114" spans="1:7" s="49" customFormat="1" ht="18" customHeight="1">
      <c r="A114" s="79"/>
      <c r="B114" s="187">
        <v>85213</v>
      </c>
      <c r="C114" s="74"/>
      <c r="D114" s="50" t="s">
        <v>100</v>
      </c>
      <c r="E114" s="177">
        <f>SUM(E115:E116)</f>
        <v>24453</v>
      </c>
      <c r="F114" s="177">
        <f>SUM(F115:F116)</f>
        <v>24164</v>
      </c>
      <c r="G114" s="335">
        <f aca="true" t="shared" si="3" ref="G114:G127">(F114/E114)*100</f>
        <v>98.81814092340409</v>
      </c>
    </row>
    <row r="115" spans="1:7" s="49" customFormat="1" ht="18" customHeight="1">
      <c r="A115" s="79"/>
      <c r="B115" s="187"/>
      <c r="C115" s="74" t="s">
        <v>67</v>
      </c>
      <c r="D115" s="50" t="s">
        <v>52</v>
      </c>
      <c r="E115" s="51">
        <v>7769</v>
      </c>
      <c r="F115" s="51">
        <v>7769</v>
      </c>
      <c r="G115" s="335">
        <f>F115/E115%</f>
        <v>100</v>
      </c>
    </row>
    <row r="116" spans="1:7" s="49" customFormat="1" ht="18" customHeight="1">
      <c r="A116" s="79"/>
      <c r="B116" s="187"/>
      <c r="C116" s="74" t="s">
        <v>90</v>
      </c>
      <c r="D116" s="50" t="s">
        <v>166</v>
      </c>
      <c r="E116" s="51">
        <v>16684</v>
      </c>
      <c r="F116" s="51">
        <v>16395</v>
      </c>
      <c r="G116" s="335">
        <f>F116/E116%</f>
        <v>98.26780148645409</v>
      </c>
    </row>
    <row r="117" spans="1:7" s="49" customFormat="1" ht="18" customHeight="1">
      <c r="A117" s="79"/>
      <c r="B117" s="187">
        <v>85214</v>
      </c>
      <c r="C117" s="74"/>
      <c r="D117" s="50" t="s">
        <v>97</v>
      </c>
      <c r="E117" s="177">
        <v>175750</v>
      </c>
      <c r="F117" s="177">
        <v>175750</v>
      </c>
      <c r="G117" s="335">
        <v>100</v>
      </c>
    </row>
    <row r="118" spans="1:7" s="49" customFormat="1" ht="18" customHeight="1">
      <c r="A118" s="79"/>
      <c r="B118" s="187"/>
      <c r="C118" s="74" t="s">
        <v>90</v>
      </c>
      <c r="D118" s="50" t="s">
        <v>53</v>
      </c>
      <c r="E118" s="51">
        <v>175750</v>
      </c>
      <c r="F118" s="51">
        <v>175750</v>
      </c>
      <c r="G118" s="335">
        <f t="shared" si="3"/>
        <v>100</v>
      </c>
    </row>
    <row r="119" spans="1:7" s="49" customFormat="1" ht="18" customHeight="1">
      <c r="A119" s="79"/>
      <c r="B119" s="187">
        <v>85216</v>
      </c>
      <c r="C119" s="74"/>
      <c r="D119" s="50" t="s">
        <v>196</v>
      </c>
      <c r="E119" s="177">
        <v>208120</v>
      </c>
      <c r="F119" s="177">
        <v>206349</v>
      </c>
      <c r="G119" s="335">
        <f>F119/E119%</f>
        <v>99.14904862579282</v>
      </c>
    </row>
    <row r="120" spans="1:7" s="49" customFormat="1" ht="18" customHeight="1">
      <c r="A120" s="79"/>
      <c r="B120" s="187"/>
      <c r="C120" s="74" t="s">
        <v>90</v>
      </c>
      <c r="D120" s="50" t="s">
        <v>150</v>
      </c>
      <c r="E120" s="51">
        <v>208120</v>
      </c>
      <c r="F120" s="51">
        <v>206349</v>
      </c>
      <c r="G120" s="335">
        <f>F120/E120%</f>
        <v>99.14904862579282</v>
      </c>
    </row>
    <row r="121" spans="1:7" s="49" customFormat="1" ht="18" customHeight="1">
      <c r="A121" s="79"/>
      <c r="B121" s="187">
        <v>85219</v>
      </c>
      <c r="C121" s="74"/>
      <c r="D121" s="50" t="s">
        <v>55</v>
      </c>
      <c r="E121" s="177">
        <v>118824</v>
      </c>
      <c r="F121" s="177">
        <v>118824</v>
      </c>
      <c r="G121" s="335">
        <f t="shared" si="3"/>
        <v>100</v>
      </c>
    </row>
    <row r="122" spans="1:7" s="49" customFormat="1" ht="18" customHeight="1">
      <c r="A122" s="79"/>
      <c r="B122" s="187"/>
      <c r="C122" s="74" t="s">
        <v>90</v>
      </c>
      <c r="D122" s="50" t="s">
        <v>53</v>
      </c>
      <c r="E122" s="51">
        <v>118824</v>
      </c>
      <c r="F122" s="51">
        <v>118824</v>
      </c>
      <c r="G122" s="335">
        <f t="shared" si="3"/>
        <v>100</v>
      </c>
    </row>
    <row r="123" spans="1:7" s="49" customFormat="1" ht="18" customHeight="1">
      <c r="A123" s="79"/>
      <c r="B123" s="187">
        <v>85228</v>
      </c>
      <c r="C123" s="74"/>
      <c r="D123" s="50" t="s">
        <v>56</v>
      </c>
      <c r="E123" s="177">
        <v>18000</v>
      </c>
      <c r="F123" s="177">
        <v>29300</v>
      </c>
      <c r="G123" s="335">
        <f t="shared" si="3"/>
        <v>162.77777777777777</v>
      </c>
    </row>
    <row r="124" spans="1:7" s="49" customFormat="1" ht="18" customHeight="1">
      <c r="A124" s="79"/>
      <c r="B124" s="187"/>
      <c r="C124" s="74" t="s">
        <v>89</v>
      </c>
      <c r="D124" s="50" t="s">
        <v>45</v>
      </c>
      <c r="E124" s="51">
        <v>18000</v>
      </c>
      <c r="F124" s="51">
        <v>29300</v>
      </c>
      <c r="G124" s="335">
        <f t="shared" si="3"/>
        <v>162.77777777777777</v>
      </c>
    </row>
    <row r="125" spans="1:7" s="49" customFormat="1" ht="18" customHeight="1">
      <c r="A125" s="79"/>
      <c r="B125" s="187">
        <v>85295</v>
      </c>
      <c r="C125" s="74"/>
      <c r="D125" s="50" t="s">
        <v>46</v>
      </c>
      <c r="E125" s="179">
        <f>SUM(E126:E127)</f>
        <v>180000</v>
      </c>
      <c r="F125" s="263">
        <f>SUM(F126:F127)</f>
        <v>181808</v>
      </c>
      <c r="G125" s="335">
        <f t="shared" si="3"/>
        <v>101.00444444444446</v>
      </c>
    </row>
    <row r="126" spans="1:7" s="49" customFormat="1" ht="18" customHeight="1">
      <c r="A126" s="60"/>
      <c r="B126" s="187"/>
      <c r="C126" s="74" t="s">
        <v>63</v>
      </c>
      <c r="D126" s="50" t="s">
        <v>7</v>
      </c>
      <c r="E126" s="288">
        <v>0</v>
      </c>
      <c r="F126" s="245">
        <v>1808</v>
      </c>
      <c r="G126" s="335">
        <v>0</v>
      </c>
    </row>
    <row r="127" spans="1:7" s="49" customFormat="1" ht="26.25" customHeight="1">
      <c r="A127" s="60"/>
      <c r="B127" s="188"/>
      <c r="C127" s="74" t="s">
        <v>90</v>
      </c>
      <c r="D127" s="237" t="s">
        <v>57</v>
      </c>
      <c r="E127" s="51">
        <v>180000</v>
      </c>
      <c r="F127" s="51">
        <v>180000</v>
      </c>
      <c r="G127" s="335">
        <f t="shared" si="3"/>
        <v>100</v>
      </c>
    </row>
    <row r="128" spans="1:7" s="49" customFormat="1" ht="30.75" customHeight="1">
      <c r="A128" s="276">
        <v>853</v>
      </c>
      <c r="B128" s="273"/>
      <c r="C128" s="253"/>
      <c r="D128" s="274" t="s">
        <v>165</v>
      </c>
      <c r="E128" s="275">
        <v>182722</v>
      </c>
      <c r="F128" s="275">
        <v>161727</v>
      </c>
      <c r="G128" s="327">
        <f>F128/E128%</f>
        <v>88.50986744891146</v>
      </c>
    </row>
    <row r="129" spans="1:7" s="49" customFormat="1" ht="24" customHeight="1">
      <c r="A129" s="277"/>
      <c r="B129" s="272">
        <v>85395</v>
      </c>
      <c r="C129" s="125"/>
      <c r="D129" s="237" t="s">
        <v>46</v>
      </c>
      <c r="E129" s="271">
        <f>SUM(E130:E131)</f>
        <v>182722</v>
      </c>
      <c r="F129" s="271">
        <f>SUM(F130:F131)</f>
        <v>161727</v>
      </c>
      <c r="G129" s="325">
        <f>F129/E129%</f>
        <v>88.50986744891146</v>
      </c>
    </row>
    <row r="130" spans="1:7" s="49" customFormat="1" ht="21.75" customHeight="1">
      <c r="A130" s="60"/>
      <c r="B130" s="272"/>
      <c r="C130" s="125" t="s">
        <v>197</v>
      </c>
      <c r="D130" s="237" t="s">
        <v>160</v>
      </c>
      <c r="E130" s="127">
        <v>173674</v>
      </c>
      <c r="F130" s="127">
        <v>153718</v>
      </c>
      <c r="G130" s="325">
        <f>F130/E130%</f>
        <v>88.50950631643194</v>
      </c>
    </row>
    <row r="131" spans="1:7" s="49" customFormat="1" ht="22.5" customHeight="1">
      <c r="A131" s="124"/>
      <c r="B131" s="272"/>
      <c r="C131" s="125" t="s">
        <v>158</v>
      </c>
      <c r="D131" s="237" t="s">
        <v>164</v>
      </c>
      <c r="E131" s="127">
        <v>9048</v>
      </c>
      <c r="F131" s="127">
        <v>8009</v>
      </c>
      <c r="G131" s="325">
        <f>F131/E131%</f>
        <v>88.51679929266136</v>
      </c>
    </row>
    <row r="132" spans="1:7" ht="24.75" customHeight="1">
      <c r="A132" s="215">
        <v>854</v>
      </c>
      <c r="B132" s="225"/>
      <c r="C132" s="226"/>
      <c r="D132" s="213" t="s">
        <v>107</v>
      </c>
      <c r="E132" s="216">
        <v>207711</v>
      </c>
      <c r="F132" s="224">
        <v>202406</v>
      </c>
      <c r="G132" s="343">
        <f>(F132/E132)*100</f>
        <v>97.44597060338643</v>
      </c>
    </row>
    <row r="133" spans="1:7" s="49" customFormat="1" ht="18" customHeight="1">
      <c r="A133" s="261"/>
      <c r="B133" s="192">
        <v>85415</v>
      </c>
      <c r="C133" s="125"/>
      <c r="D133" s="123" t="s">
        <v>108</v>
      </c>
      <c r="E133" s="180">
        <v>207711</v>
      </c>
      <c r="F133" s="251">
        <v>202406</v>
      </c>
      <c r="G133" s="335">
        <f>(F133/E133)*100</f>
        <v>97.44597060338643</v>
      </c>
    </row>
    <row r="134" spans="1:7" s="49" customFormat="1" ht="20.25" customHeight="1">
      <c r="A134" s="278"/>
      <c r="B134" s="192"/>
      <c r="C134" s="125" t="s">
        <v>90</v>
      </c>
      <c r="D134" s="123" t="s">
        <v>124</v>
      </c>
      <c r="E134" s="127">
        <v>207711</v>
      </c>
      <c r="F134" s="175">
        <v>202406</v>
      </c>
      <c r="G134" s="335">
        <f>(F134/E134)*100</f>
        <v>97.44597060338643</v>
      </c>
    </row>
    <row r="135" spans="1:7" s="49" customFormat="1" ht="23.25" customHeight="1">
      <c r="A135" s="360">
        <v>900</v>
      </c>
      <c r="B135" s="252"/>
      <c r="C135" s="253"/>
      <c r="D135" s="254" t="s">
        <v>152</v>
      </c>
      <c r="E135" s="255">
        <f>E136+E138+E141</f>
        <v>705027</v>
      </c>
      <c r="F135" s="256">
        <f>F136+F138+F141</f>
        <v>691925</v>
      </c>
      <c r="G135" s="343">
        <f>F135/E135%</f>
        <v>98.14163145524923</v>
      </c>
    </row>
    <row r="136" spans="1:7" s="49" customFormat="1" ht="23.25" customHeight="1">
      <c r="A136" s="369"/>
      <c r="B136" s="359">
        <v>90004</v>
      </c>
      <c r="C136" s="358"/>
      <c r="D136" s="356" t="s">
        <v>198</v>
      </c>
      <c r="E136" s="354">
        <v>7000</v>
      </c>
      <c r="F136" s="352">
        <v>7000</v>
      </c>
      <c r="G136" s="351">
        <f>F136/E136%</f>
        <v>100</v>
      </c>
    </row>
    <row r="137" spans="1:7" s="49" customFormat="1" ht="23.25" customHeight="1">
      <c r="A137" s="366"/>
      <c r="B137" s="359"/>
      <c r="C137" s="358" t="s">
        <v>191</v>
      </c>
      <c r="D137" s="357" t="s">
        <v>199</v>
      </c>
      <c r="E137" s="355">
        <v>7000</v>
      </c>
      <c r="F137" s="353">
        <v>7000</v>
      </c>
      <c r="G137" s="351">
        <f>F137/E137%</f>
        <v>100</v>
      </c>
    </row>
    <row r="138" spans="1:7" s="49" customFormat="1" ht="26.25" customHeight="1">
      <c r="A138" s="366"/>
      <c r="B138" s="359">
        <v>90019</v>
      </c>
      <c r="C138" s="358"/>
      <c r="D138" s="357" t="s">
        <v>181</v>
      </c>
      <c r="E138" s="354">
        <f>SUM(E139:E140)</f>
        <v>40000</v>
      </c>
      <c r="F138" s="352">
        <f>SUM(F139:F140)</f>
        <v>26897</v>
      </c>
      <c r="G138" s="351">
        <f>F138/E138%</f>
        <v>67.2425</v>
      </c>
    </row>
    <row r="139" spans="1:7" s="49" customFormat="1" ht="23.25" customHeight="1">
      <c r="A139" s="366"/>
      <c r="B139" s="359"/>
      <c r="C139" s="358" t="s">
        <v>63</v>
      </c>
      <c r="D139" s="357" t="s">
        <v>173</v>
      </c>
      <c r="E139" s="355">
        <v>40000</v>
      </c>
      <c r="F139" s="353">
        <v>26672</v>
      </c>
      <c r="G139" s="351">
        <f>F139/E139%</f>
        <v>66.68</v>
      </c>
    </row>
    <row r="140" spans="1:7" s="49" customFormat="1" ht="23.25" customHeight="1">
      <c r="A140" s="366"/>
      <c r="B140" s="359"/>
      <c r="C140" s="358" t="s">
        <v>83</v>
      </c>
      <c r="D140" s="357" t="s">
        <v>34</v>
      </c>
      <c r="E140" s="355">
        <v>0</v>
      </c>
      <c r="F140" s="353">
        <v>225</v>
      </c>
      <c r="G140" s="351">
        <v>0</v>
      </c>
    </row>
    <row r="141" spans="1:7" s="49" customFormat="1" ht="23.25" customHeight="1">
      <c r="A141" s="366"/>
      <c r="B141" s="359">
        <v>90001</v>
      </c>
      <c r="C141" s="358"/>
      <c r="D141" s="357" t="s">
        <v>182</v>
      </c>
      <c r="E141" s="354">
        <v>658027</v>
      </c>
      <c r="F141" s="352">
        <v>658028</v>
      </c>
      <c r="G141" s="351">
        <f>F141/E141%</f>
        <v>100.00015196944805</v>
      </c>
    </row>
    <row r="142" spans="1:7" s="49" customFormat="1" ht="23.25" customHeight="1">
      <c r="A142" s="367"/>
      <c r="B142" s="359"/>
      <c r="C142" s="358" t="s">
        <v>161</v>
      </c>
      <c r="D142" s="357" t="s">
        <v>160</v>
      </c>
      <c r="E142" s="355">
        <v>658027</v>
      </c>
      <c r="F142" s="353">
        <v>658028</v>
      </c>
      <c r="G142" s="351">
        <f>F142/E142%</f>
        <v>100.00015196944805</v>
      </c>
    </row>
    <row r="143" spans="1:7" s="49" customFormat="1" ht="22.5" customHeight="1">
      <c r="A143" s="262">
        <v>921</v>
      </c>
      <c r="B143" s="252"/>
      <c r="C143" s="257"/>
      <c r="D143" s="254" t="s">
        <v>153</v>
      </c>
      <c r="E143" s="255">
        <f>E144+E146+E148</f>
        <v>346666</v>
      </c>
      <c r="F143" s="280">
        <f>F144+F146+F148</f>
        <v>346666</v>
      </c>
      <c r="G143" s="343">
        <f aca="true" t="shared" si="4" ref="G143:G150">F143/E143%</f>
        <v>100</v>
      </c>
    </row>
    <row r="144" spans="1:7" s="49" customFormat="1" ht="18" customHeight="1">
      <c r="A144" s="368"/>
      <c r="B144" s="192">
        <v>92105</v>
      </c>
      <c r="C144" s="125"/>
      <c r="D144" s="123" t="s">
        <v>183</v>
      </c>
      <c r="E144" s="271">
        <v>185166</v>
      </c>
      <c r="F144" s="281">
        <v>185166</v>
      </c>
      <c r="G144" s="344">
        <f>F144/E144%</f>
        <v>100</v>
      </c>
    </row>
    <row r="145" spans="1:7" s="49" customFormat="1" ht="18" customHeight="1">
      <c r="A145" s="261"/>
      <c r="B145" s="192"/>
      <c r="C145" s="125" t="s">
        <v>174</v>
      </c>
      <c r="D145" s="123" t="s">
        <v>160</v>
      </c>
      <c r="E145" s="127">
        <v>185166</v>
      </c>
      <c r="F145" s="282">
        <v>185166</v>
      </c>
      <c r="G145" s="335">
        <f>F145/E145%</f>
        <v>100</v>
      </c>
    </row>
    <row r="146" spans="1:7" s="49" customFormat="1" ht="18" customHeight="1">
      <c r="A146" s="261"/>
      <c r="B146" s="192">
        <v>92109</v>
      </c>
      <c r="C146" s="125"/>
      <c r="D146" s="123" t="s">
        <v>200</v>
      </c>
      <c r="E146" s="180">
        <v>160000</v>
      </c>
      <c r="F146" s="348">
        <v>160000</v>
      </c>
      <c r="G146" s="335">
        <f>F146/E146%</f>
        <v>100</v>
      </c>
    </row>
    <row r="147" spans="1:7" s="49" customFormat="1" ht="21.75" customHeight="1">
      <c r="A147" s="261"/>
      <c r="B147" s="192"/>
      <c r="C147" s="125" t="s">
        <v>201</v>
      </c>
      <c r="D147" s="123" t="s">
        <v>202</v>
      </c>
      <c r="E147" s="127">
        <v>160000</v>
      </c>
      <c r="F147" s="282">
        <v>160000</v>
      </c>
      <c r="G147" s="335">
        <f>F147/E147%</f>
        <v>100</v>
      </c>
    </row>
    <row r="148" spans="1:7" s="49" customFormat="1" ht="18" customHeight="1">
      <c r="A148" s="261"/>
      <c r="B148" s="196">
        <v>92116</v>
      </c>
      <c r="C148" s="62"/>
      <c r="D148" s="237" t="s">
        <v>123</v>
      </c>
      <c r="E148" s="269">
        <v>1500</v>
      </c>
      <c r="F148" s="281">
        <v>1500</v>
      </c>
      <c r="G148" s="344">
        <f t="shared" si="4"/>
        <v>100</v>
      </c>
    </row>
    <row r="149" spans="1:11" s="49" customFormat="1" ht="21" customHeight="1">
      <c r="A149" s="278"/>
      <c r="B149" s="193"/>
      <c r="C149" s="126" t="s">
        <v>201</v>
      </c>
      <c r="D149" s="300" t="s">
        <v>203</v>
      </c>
      <c r="E149" s="104">
        <v>1500</v>
      </c>
      <c r="F149" s="349">
        <v>1500</v>
      </c>
      <c r="G149" s="350">
        <f t="shared" si="4"/>
        <v>100</v>
      </c>
      <c r="K149" s="433"/>
    </row>
    <row r="150" spans="1:11" ht="2.25" customHeight="1" hidden="1">
      <c r="A150" s="397" t="s">
        <v>59</v>
      </c>
      <c r="B150" s="398"/>
      <c r="C150" s="398"/>
      <c r="D150" s="398"/>
      <c r="E150" s="396">
        <f>E143+E135+E132+E128+E110+E107+E97+E87+E55+E50+E42+E34+E31+E22+E18+E15+E10</f>
        <v>20779072</v>
      </c>
      <c r="F150" s="396">
        <f>F143+F135+F132+F128+F110+F107+F97+F87+F55+F50+F42+F34+F31+F22+F18+F15+F10</f>
        <v>20252408</v>
      </c>
      <c r="G150" s="391">
        <f t="shared" si="4"/>
        <v>97.46541135234528</v>
      </c>
      <c r="K150" s="434"/>
    </row>
    <row r="151" spans="1:11" s="8" customFormat="1" ht="31.5" customHeight="1">
      <c r="A151" s="399"/>
      <c r="B151" s="400"/>
      <c r="C151" s="400"/>
      <c r="D151" s="400"/>
      <c r="E151" s="396"/>
      <c r="F151" s="396"/>
      <c r="G151" s="392"/>
      <c r="K151" s="435"/>
    </row>
    <row r="152" spans="1:7" ht="15.75">
      <c r="A152" s="154"/>
      <c r="B152" s="198"/>
      <c r="C152" s="155"/>
      <c r="D152" s="283" t="s">
        <v>155</v>
      </c>
      <c r="E152" s="167"/>
      <c r="F152" s="156"/>
      <c r="G152" s="345"/>
    </row>
    <row r="153" spans="1:11" ht="15.75">
      <c r="A153" s="431"/>
      <c r="B153" s="427"/>
      <c r="C153" s="428"/>
      <c r="D153" s="432" t="s">
        <v>208</v>
      </c>
      <c r="E153" s="439">
        <v>1562263</v>
      </c>
      <c r="F153" s="440">
        <v>1368582</v>
      </c>
      <c r="G153" s="438">
        <f>F153/E153%</f>
        <v>87.60253555259263</v>
      </c>
      <c r="H153" s="437"/>
      <c r="K153" s="436"/>
    </row>
    <row r="154" spans="1:7" ht="15.75">
      <c r="A154" s="431"/>
      <c r="B154" s="427"/>
      <c r="C154" s="428"/>
      <c r="D154" s="432" t="s">
        <v>209</v>
      </c>
      <c r="E154" s="439">
        <v>19216809</v>
      </c>
      <c r="F154" s="440">
        <v>18883826</v>
      </c>
      <c r="G154" s="438">
        <f>F154/E154%</f>
        <v>98.26723052719106</v>
      </c>
    </row>
    <row r="155" spans="1:7" s="107" customFormat="1" ht="15.75">
      <c r="A155" s="157"/>
      <c r="B155" s="199"/>
      <c r="C155" s="158"/>
      <c r="D155" s="284" t="s">
        <v>146</v>
      </c>
      <c r="E155" s="168">
        <f>SUM(E156:E159)</f>
        <v>5738748</v>
      </c>
      <c r="F155" s="159">
        <f>SUM(F156:F159)</f>
        <v>5720983</v>
      </c>
      <c r="G155" s="346">
        <f aca="true" t="shared" si="5" ref="G155:G160">F155/E155%</f>
        <v>99.69043770522768</v>
      </c>
    </row>
    <row r="156" spans="1:7" s="107" customFormat="1" ht="15.75">
      <c r="A156" s="157"/>
      <c r="B156" s="199"/>
      <c r="C156" s="158"/>
      <c r="D156" s="285" t="s">
        <v>206</v>
      </c>
      <c r="E156" s="168">
        <v>794462</v>
      </c>
      <c r="F156" s="159">
        <v>787097</v>
      </c>
      <c r="G156" s="346">
        <f t="shared" si="5"/>
        <v>99.0729575486304</v>
      </c>
    </row>
    <row r="157" spans="1:7" s="107" customFormat="1" ht="15.75">
      <c r="A157" s="157"/>
      <c r="B157" s="199"/>
      <c r="C157" s="158"/>
      <c r="D157" s="285" t="s">
        <v>207</v>
      </c>
      <c r="E157" s="168">
        <v>1193193</v>
      </c>
      <c r="F157" s="159">
        <v>1193194</v>
      </c>
      <c r="G157" s="346">
        <f t="shared" si="5"/>
        <v>100.0000838087384</v>
      </c>
    </row>
    <row r="158" spans="1:7" s="108" customFormat="1" ht="15.75">
      <c r="A158" s="160"/>
      <c r="B158" s="200"/>
      <c r="C158" s="161"/>
      <c r="D158" s="285" t="s">
        <v>145</v>
      </c>
      <c r="E158" s="168">
        <v>3732093</v>
      </c>
      <c r="F158" s="159">
        <v>3731692</v>
      </c>
      <c r="G158" s="346">
        <f t="shared" si="5"/>
        <v>99.98925535885628</v>
      </c>
    </row>
    <row r="159" spans="1:7" ht="15">
      <c r="A159" s="162"/>
      <c r="B159" s="201"/>
      <c r="C159" s="163"/>
      <c r="D159" s="285" t="s">
        <v>151</v>
      </c>
      <c r="E159" s="168">
        <v>19000</v>
      </c>
      <c r="F159" s="159">
        <v>9000</v>
      </c>
      <c r="G159" s="346">
        <f t="shared" si="5"/>
        <v>47.36842105263158</v>
      </c>
    </row>
    <row r="160" spans="1:7" ht="15.75">
      <c r="A160" s="164"/>
      <c r="B160" s="202"/>
      <c r="C160" s="165"/>
      <c r="D160" s="370" t="s">
        <v>167</v>
      </c>
      <c r="E160" s="371">
        <v>8504424</v>
      </c>
      <c r="F160" s="372">
        <f>F88+F91+F95</f>
        <v>8504424</v>
      </c>
      <c r="G160" s="373">
        <f t="shared" si="5"/>
        <v>100</v>
      </c>
    </row>
    <row r="161" spans="1:7" ht="15.75" hidden="1">
      <c r="A161" s="164"/>
      <c r="B161" s="202"/>
      <c r="C161" s="165"/>
      <c r="D161" s="166"/>
      <c r="E161" s="169"/>
      <c r="F161" s="166"/>
      <c r="G161" s="347"/>
    </row>
    <row r="162" spans="1:7" ht="15.75">
      <c r="A162" s="426"/>
      <c r="B162" s="427"/>
      <c r="C162" s="428"/>
      <c r="D162" s="429"/>
      <c r="E162" s="429"/>
      <c r="F162" s="429"/>
      <c r="G162" s="430"/>
    </row>
    <row r="163" spans="1:7" ht="15.75">
      <c r="A163" s="17"/>
      <c r="B163" s="233" t="s">
        <v>185</v>
      </c>
      <c r="C163" s="260"/>
      <c r="D163" s="260"/>
      <c r="E163" s="18"/>
      <c r="F163" s="18"/>
      <c r="G163" s="323"/>
    </row>
    <row r="164" spans="1:7" ht="15.75">
      <c r="A164" s="17"/>
      <c r="B164" s="233" t="s">
        <v>98</v>
      </c>
      <c r="C164" s="233"/>
      <c r="D164" s="233"/>
      <c r="E164" s="18"/>
      <c r="F164" s="18"/>
      <c r="G164" s="323"/>
    </row>
    <row r="165" spans="1:7" ht="15.75">
      <c r="A165" s="17"/>
      <c r="B165" s="229"/>
      <c r="C165" s="230"/>
      <c r="D165" s="230"/>
      <c r="E165" s="18"/>
      <c r="F165" s="18"/>
      <c r="G165" s="323"/>
    </row>
    <row r="166" spans="1:7" ht="15.75">
      <c r="A166" s="17"/>
      <c r="B166" s="231"/>
      <c r="C166" s="232"/>
      <c r="D166" s="234"/>
      <c r="E166" s="18"/>
      <c r="F166" s="18"/>
      <c r="G166" s="323"/>
    </row>
    <row r="167" spans="1:7" ht="15.75">
      <c r="A167" s="17"/>
      <c r="B167" s="185"/>
      <c r="C167" s="68"/>
      <c r="D167" s="18"/>
      <c r="E167" s="18"/>
      <c r="F167" s="18"/>
      <c r="G167" s="323"/>
    </row>
    <row r="168" spans="1:7" ht="15.75">
      <c r="A168" s="17"/>
      <c r="B168" s="185"/>
      <c r="C168" s="68"/>
      <c r="D168" s="18"/>
      <c r="E168" s="18"/>
      <c r="F168" s="18"/>
      <c r="G168" s="323"/>
    </row>
    <row r="169" spans="1:7" ht="15.75">
      <c r="A169" s="17"/>
      <c r="B169" s="185"/>
      <c r="C169" s="68"/>
      <c r="D169" s="18"/>
      <c r="E169" s="18"/>
      <c r="F169" s="18"/>
      <c r="G169" s="323"/>
    </row>
    <row r="170" spans="1:7" ht="15.75">
      <c r="A170" s="17"/>
      <c r="B170" s="185"/>
      <c r="C170" s="68"/>
      <c r="D170" s="63"/>
      <c r="E170" s="18"/>
      <c r="F170" s="18"/>
      <c r="G170" s="323"/>
    </row>
    <row r="171" spans="1:7" ht="15.75">
      <c r="A171" s="17"/>
      <c r="B171" s="185"/>
      <c r="C171" s="68"/>
      <c r="D171" s="18"/>
      <c r="E171" s="18"/>
      <c r="F171" s="18"/>
      <c r="G171" s="323"/>
    </row>
    <row r="172" spans="1:7" ht="15.75">
      <c r="A172" s="17"/>
      <c r="B172" s="185"/>
      <c r="C172" s="68"/>
      <c r="D172" s="18"/>
      <c r="E172" s="18"/>
      <c r="F172" s="18"/>
      <c r="G172" s="323"/>
    </row>
    <row r="173" spans="1:7" ht="15.75">
      <c r="A173" s="17"/>
      <c r="B173" s="185"/>
      <c r="C173" s="68"/>
      <c r="D173" s="18"/>
      <c r="E173" s="18"/>
      <c r="F173" s="18"/>
      <c r="G173" s="323"/>
    </row>
    <row r="174" spans="1:7" ht="15.75">
      <c r="A174" s="17"/>
      <c r="B174" s="185"/>
      <c r="C174" s="68"/>
      <c r="D174" s="18"/>
      <c r="E174" s="18"/>
      <c r="F174" s="18"/>
      <c r="G174" s="323"/>
    </row>
    <row r="175" spans="1:7" ht="15.75">
      <c r="A175" s="68"/>
      <c r="B175" s="185"/>
      <c r="C175" s="68"/>
      <c r="D175" s="18"/>
      <c r="E175" s="18"/>
      <c r="F175" s="18"/>
      <c r="G175" s="323"/>
    </row>
    <row r="176" spans="1:7" ht="15.75">
      <c r="A176" s="68"/>
      <c r="B176" s="185"/>
      <c r="C176" s="68"/>
      <c r="D176" s="18"/>
      <c r="E176" s="18"/>
      <c r="F176" s="18"/>
      <c r="G176" s="323"/>
    </row>
    <row r="177" spans="1:7" ht="15.75">
      <c r="A177" s="17"/>
      <c r="B177" s="185"/>
      <c r="C177" s="68"/>
      <c r="D177" s="18"/>
      <c r="E177" s="18"/>
      <c r="F177" s="18"/>
      <c r="G177" s="323"/>
    </row>
    <row r="178" spans="1:7" ht="15.75">
      <c r="A178" s="17"/>
      <c r="B178" s="185"/>
      <c r="C178" s="68"/>
      <c r="D178" s="18"/>
      <c r="E178" s="18"/>
      <c r="F178" s="18"/>
      <c r="G178" s="323"/>
    </row>
    <row r="179" spans="1:7" ht="15.75" customHeight="1">
      <c r="A179" s="44"/>
      <c r="B179" s="185"/>
      <c r="C179" s="68"/>
      <c r="D179" s="18"/>
      <c r="E179" s="18"/>
      <c r="F179" s="18"/>
      <c r="G179" s="323"/>
    </row>
    <row r="180" spans="1:7" ht="15" customHeight="1">
      <c r="A180" s="44"/>
      <c r="B180" s="185"/>
      <c r="C180" s="68"/>
      <c r="D180" s="18"/>
      <c r="E180" s="18"/>
      <c r="F180" s="18"/>
      <c r="G180" s="323"/>
    </row>
    <row r="181" spans="1:7" ht="15.75" hidden="1">
      <c r="A181" s="44"/>
      <c r="B181" s="185"/>
      <c r="C181" s="68"/>
      <c r="D181" s="18"/>
      <c r="E181" s="18"/>
      <c r="F181" s="18"/>
      <c r="G181" s="323"/>
    </row>
    <row r="182" spans="1:7" ht="15.75">
      <c r="A182" s="44"/>
      <c r="B182" s="185"/>
      <c r="C182" s="68"/>
      <c r="D182" s="18"/>
      <c r="E182" s="18"/>
      <c r="F182" s="18"/>
      <c r="G182" s="323"/>
    </row>
    <row r="183" spans="1:7" ht="15.75">
      <c r="A183" s="44"/>
      <c r="B183" s="185"/>
      <c r="C183" s="68"/>
      <c r="D183" s="18"/>
      <c r="E183" s="18"/>
      <c r="F183" s="18"/>
      <c r="G183" s="323"/>
    </row>
    <row r="184" spans="1:7" ht="15.75">
      <c r="A184" s="44"/>
      <c r="B184" s="185"/>
      <c r="C184" s="68"/>
      <c r="D184" s="18"/>
      <c r="E184" s="18"/>
      <c r="F184" s="18"/>
      <c r="G184" s="323"/>
    </row>
    <row r="185" spans="1:7" ht="15.75">
      <c r="A185" s="44"/>
      <c r="B185" s="185"/>
      <c r="C185" s="68"/>
      <c r="D185" s="18"/>
      <c r="E185" s="18"/>
      <c r="F185" s="18"/>
      <c r="G185" s="323"/>
    </row>
    <row r="186" spans="1:7" ht="15.75">
      <c r="A186" s="44"/>
      <c r="B186" s="185"/>
      <c r="C186" s="68"/>
      <c r="D186" s="18"/>
      <c r="E186" s="18"/>
      <c r="F186" s="18"/>
      <c r="G186" s="323"/>
    </row>
    <row r="187" spans="1:7" ht="15.75">
      <c r="A187" s="44"/>
      <c r="B187" s="185"/>
      <c r="C187" s="68"/>
      <c r="D187" s="18"/>
      <c r="E187" s="18"/>
      <c r="F187" s="18"/>
      <c r="G187" s="323"/>
    </row>
    <row r="188" spans="1:7" ht="15.75">
      <c r="A188" s="44"/>
      <c r="B188" s="185"/>
      <c r="C188" s="68"/>
      <c r="D188" s="18"/>
      <c r="E188" s="18"/>
      <c r="F188" s="18"/>
      <c r="G188" s="323"/>
    </row>
    <row r="189" spans="1:7" ht="15.75">
      <c r="A189" s="44"/>
      <c r="B189" s="185"/>
      <c r="C189" s="68"/>
      <c r="D189" s="18"/>
      <c r="E189" s="18"/>
      <c r="F189" s="18"/>
      <c r="G189" s="323"/>
    </row>
    <row r="190" spans="1:7" ht="15.75">
      <c r="A190" s="44"/>
      <c r="B190" s="185"/>
      <c r="C190" s="68"/>
      <c r="D190" s="18"/>
      <c r="E190" s="18"/>
      <c r="F190" s="18"/>
      <c r="G190" s="323"/>
    </row>
    <row r="191" spans="1:7" ht="15.75">
      <c r="A191" s="44"/>
      <c r="B191" s="185"/>
      <c r="C191" s="68"/>
      <c r="D191" s="18"/>
      <c r="E191" s="18"/>
      <c r="F191" s="18"/>
      <c r="G191" s="323"/>
    </row>
    <row r="192" spans="1:7" ht="15.75">
      <c r="A192" s="44"/>
      <c r="B192" s="185"/>
      <c r="C192" s="68"/>
      <c r="D192" s="18"/>
      <c r="E192" s="18"/>
      <c r="F192" s="18"/>
      <c r="G192" s="323"/>
    </row>
    <row r="193" spans="1:7" ht="15.75">
      <c r="A193" s="44"/>
      <c r="B193" s="185"/>
      <c r="C193" s="68"/>
      <c r="D193" s="18"/>
      <c r="E193" s="18"/>
      <c r="F193" s="18"/>
      <c r="G193" s="323"/>
    </row>
    <row r="194" spans="1:7" ht="12.75" customHeight="1">
      <c r="A194" s="44"/>
      <c r="B194" s="185"/>
      <c r="C194" s="68"/>
      <c r="D194" s="18"/>
      <c r="E194" s="18"/>
      <c r="F194" s="18"/>
      <c r="G194" s="323"/>
    </row>
    <row r="195" spans="1:7" ht="15.75">
      <c r="A195" s="44"/>
      <c r="B195" s="185"/>
      <c r="C195" s="68"/>
      <c r="D195" s="18"/>
      <c r="E195" s="18"/>
      <c r="F195" s="18"/>
      <c r="G195" s="323"/>
    </row>
    <row r="196" spans="1:7" ht="15.75">
      <c r="A196" s="44"/>
      <c r="B196" s="185"/>
      <c r="C196" s="68"/>
      <c r="D196" s="18"/>
      <c r="E196" s="18"/>
      <c r="F196" s="18"/>
      <c r="G196" s="323"/>
    </row>
    <row r="197" spans="1:7" ht="15.75">
      <c r="A197" s="17"/>
      <c r="B197" s="185"/>
      <c r="C197" s="68"/>
      <c r="D197" s="18"/>
      <c r="E197" s="18"/>
      <c r="F197" s="18"/>
      <c r="G197" s="323"/>
    </row>
    <row r="198" spans="1:7" ht="15.75">
      <c r="A198" s="68"/>
      <c r="B198" s="185"/>
      <c r="C198" s="68"/>
      <c r="D198" s="18"/>
      <c r="E198" s="18"/>
      <c r="F198" s="18"/>
      <c r="G198" s="323"/>
    </row>
    <row r="199" spans="1:7" ht="15.75">
      <c r="A199" s="68"/>
      <c r="B199" s="185"/>
      <c r="C199" s="68"/>
      <c r="D199" s="18"/>
      <c r="E199" s="18"/>
      <c r="F199" s="18"/>
      <c r="G199" s="323"/>
    </row>
    <row r="200" spans="1:7" ht="15.75">
      <c r="A200" s="68"/>
      <c r="B200" s="185"/>
      <c r="C200" s="68"/>
      <c r="D200" s="18"/>
      <c r="E200" s="18"/>
      <c r="F200" s="18"/>
      <c r="G200" s="323"/>
    </row>
    <row r="201" spans="1:7" ht="15.75">
      <c r="A201" s="68"/>
      <c r="B201" s="185"/>
      <c r="C201" s="68"/>
      <c r="D201" s="18"/>
      <c r="E201" s="18"/>
      <c r="F201" s="18"/>
      <c r="G201" s="323"/>
    </row>
    <row r="202" spans="1:7" ht="15.75">
      <c r="A202" s="68"/>
      <c r="B202" s="185"/>
      <c r="C202" s="68"/>
      <c r="D202" s="18"/>
      <c r="E202" s="18"/>
      <c r="F202" s="18"/>
      <c r="G202" s="323"/>
    </row>
    <row r="203" spans="1:7" ht="15.75">
      <c r="A203" s="68"/>
      <c r="B203" s="185"/>
      <c r="C203" s="68"/>
      <c r="D203" s="18"/>
      <c r="E203" s="18"/>
      <c r="F203" s="18"/>
      <c r="G203" s="323"/>
    </row>
    <row r="204" spans="1:7" ht="15.75">
      <c r="A204" s="68"/>
      <c r="B204" s="185"/>
      <c r="C204" s="68"/>
      <c r="D204" s="18"/>
      <c r="E204" s="18"/>
      <c r="F204" s="18"/>
      <c r="G204" s="323"/>
    </row>
    <row r="205" spans="1:7" ht="15.75">
      <c r="A205" s="68"/>
      <c r="B205" s="185"/>
      <c r="C205" s="68"/>
      <c r="D205" s="18"/>
      <c r="E205" s="18"/>
      <c r="F205" s="18"/>
      <c r="G205" s="323"/>
    </row>
    <row r="206" spans="1:7" ht="15.75">
      <c r="A206" s="68"/>
      <c r="B206" s="185"/>
      <c r="C206" s="68"/>
      <c r="D206" s="18"/>
      <c r="E206" s="18"/>
      <c r="F206" s="18"/>
      <c r="G206" s="323"/>
    </row>
    <row r="207" spans="1:7" ht="15.75">
      <c r="A207" s="68"/>
      <c r="B207" s="185"/>
      <c r="C207" s="68"/>
      <c r="D207" s="18"/>
      <c r="E207" s="18"/>
      <c r="F207" s="18"/>
      <c r="G207" s="323"/>
    </row>
    <row r="208" spans="1:7" ht="15.75">
      <c r="A208" s="68"/>
      <c r="B208" s="185"/>
      <c r="C208" s="68"/>
      <c r="D208" s="18"/>
      <c r="E208" s="18"/>
      <c r="F208" s="18"/>
      <c r="G208" s="323"/>
    </row>
    <row r="209" spans="1:7" ht="15.75">
      <c r="A209" s="68"/>
      <c r="B209" s="185"/>
      <c r="C209" s="68"/>
      <c r="D209" s="18"/>
      <c r="E209" s="18"/>
      <c r="F209" s="18"/>
      <c r="G209" s="323"/>
    </row>
    <row r="210" spans="1:7" ht="15.75">
      <c r="A210" s="68"/>
      <c r="B210" s="185"/>
      <c r="C210" s="68"/>
      <c r="D210" s="18"/>
      <c r="E210" s="18"/>
      <c r="F210" s="18"/>
      <c r="G210" s="323"/>
    </row>
    <row r="211" spans="1:7" ht="15.75">
      <c r="A211" s="68"/>
      <c r="B211" s="185"/>
      <c r="C211" s="68"/>
      <c r="D211" s="18"/>
      <c r="E211" s="18"/>
      <c r="F211" s="18"/>
      <c r="G211" s="323"/>
    </row>
    <row r="212" spans="1:7" ht="15.75">
      <c r="A212" s="68"/>
      <c r="B212" s="185"/>
      <c r="C212" s="68"/>
      <c r="D212" s="18"/>
      <c r="E212" s="18"/>
      <c r="F212" s="18"/>
      <c r="G212" s="323"/>
    </row>
    <row r="213" spans="1:7" ht="15.75">
      <c r="A213" s="68"/>
      <c r="B213" s="185"/>
      <c r="C213" s="68"/>
      <c r="D213" s="18"/>
      <c r="E213" s="18"/>
      <c r="F213" s="18"/>
      <c r="G213" s="323"/>
    </row>
    <row r="214" spans="1:7" ht="15.75">
      <c r="A214" s="68"/>
      <c r="B214" s="185"/>
      <c r="C214" s="68"/>
      <c r="D214" s="18"/>
      <c r="E214" s="18"/>
      <c r="F214" s="18"/>
      <c r="G214" s="323"/>
    </row>
    <row r="215" spans="1:7" ht="15.75">
      <c r="A215" s="68"/>
      <c r="B215" s="185"/>
      <c r="C215" s="68"/>
      <c r="D215" s="18"/>
      <c r="E215" s="18"/>
      <c r="F215" s="18"/>
      <c r="G215" s="323"/>
    </row>
    <row r="216" spans="1:7" ht="15.75">
      <c r="A216" s="68"/>
      <c r="B216" s="185"/>
      <c r="C216" s="68"/>
      <c r="D216" s="18"/>
      <c r="E216" s="18"/>
      <c r="F216" s="18"/>
      <c r="G216" s="323"/>
    </row>
    <row r="217" spans="1:7" ht="15.75">
      <c r="A217" s="68"/>
      <c r="B217" s="185"/>
      <c r="C217" s="68"/>
      <c r="D217" s="18"/>
      <c r="E217" s="18"/>
      <c r="F217" s="18"/>
      <c r="G217" s="323"/>
    </row>
    <row r="218" spans="1:7" ht="15.75">
      <c r="A218" s="68"/>
      <c r="B218" s="185"/>
      <c r="C218" s="68"/>
      <c r="D218" s="18"/>
      <c r="E218" s="18"/>
      <c r="F218" s="18"/>
      <c r="G218" s="323"/>
    </row>
    <row r="219" spans="1:7" ht="15.75">
      <c r="A219" s="68"/>
      <c r="B219" s="185"/>
      <c r="C219" s="68"/>
      <c r="D219" s="18"/>
      <c r="E219" s="18"/>
      <c r="F219" s="18"/>
      <c r="G219" s="323"/>
    </row>
    <row r="220" spans="1:7" ht="15.75">
      <c r="A220" s="68"/>
      <c r="B220" s="185"/>
      <c r="C220" s="68"/>
      <c r="D220" s="18"/>
      <c r="E220" s="18"/>
      <c r="F220" s="18"/>
      <c r="G220" s="323"/>
    </row>
    <row r="221" spans="1:7" ht="15.75">
      <c r="A221" s="68"/>
      <c r="B221" s="185"/>
      <c r="C221" s="68"/>
      <c r="D221" s="18"/>
      <c r="E221" s="18"/>
      <c r="F221" s="18"/>
      <c r="G221" s="323"/>
    </row>
    <row r="222" spans="1:7" ht="15.75">
      <c r="A222" s="68"/>
      <c r="B222" s="185"/>
      <c r="C222" s="68"/>
      <c r="D222" s="18"/>
      <c r="E222" s="18"/>
      <c r="F222" s="18"/>
      <c r="G222" s="323"/>
    </row>
    <row r="223" spans="1:7" ht="15.75">
      <c r="A223" s="68"/>
      <c r="B223" s="185"/>
      <c r="C223" s="68"/>
      <c r="D223" s="18"/>
      <c r="E223" s="18"/>
      <c r="F223" s="18"/>
      <c r="G223" s="323"/>
    </row>
    <row r="224" spans="1:7" ht="15.75">
      <c r="A224" s="68"/>
      <c r="B224" s="185"/>
      <c r="C224" s="68"/>
      <c r="D224" s="18"/>
      <c r="E224" s="18"/>
      <c r="F224" s="18"/>
      <c r="G224" s="323"/>
    </row>
    <row r="225" spans="1:7" ht="15.75">
      <c r="A225" s="68"/>
      <c r="B225" s="185"/>
      <c r="C225" s="68"/>
      <c r="D225" s="18"/>
      <c r="E225" s="18"/>
      <c r="F225" s="18"/>
      <c r="G225" s="323"/>
    </row>
    <row r="226" spans="1:7" ht="15.75">
      <c r="A226" s="68"/>
      <c r="B226" s="185"/>
      <c r="C226" s="68"/>
      <c r="D226" s="18"/>
      <c r="E226" s="18"/>
      <c r="F226" s="18"/>
      <c r="G226" s="323"/>
    </row>
    <row r="227" spans="1:7" ht="15.75">
      <c r="A227" s="68"/>
      <c r="B227" s="185"/>
      <c r="C227" s="68"/>
      <c r="D227" s="18"/>
      <c r="E227" s="18"/>
      <c r="F227" s="18"/>
      <c r="G227" s="323"/>
    </row>
    <row r="228" spans="1:7" ht="15.75">
      <c r="A228" s="68"/>
      <c r="B228" s="185"/>
      <c r="C228" s="68"/>
      <c r="D228" s="18"/>
      <c r="E228" s="18"/>
      <c r="F228" s="18"/>
      <c r="G228" s="323"/>
    </row>
    <row r="229" spans="1:7" ht="15.75">
      <c r="A229" s="68"/>
      <c r="B229" s="185"/>
      <c r="C229" s="68"/>
      <c r="D229" s="18"/>
      <c r="E229" s="18"/>
      <c r="F229" s="18"/>
      <c r="G229" s="323"/>
    </row>
    <row r="230" spans="1:7" ht="15.75">
      <c r="A230" s="68"/>
      <c r="B230" s="185"/>
      <c r="C230" s="68"/>
      <c r="D230" s="18"/>
      <c r="E230" s="18"/>
      <c r="F230" s="18"/>
      <c r="G230" s="323"/>
    </row>
    <row r="231" spans="1:7" ht="15.75">
      <c r="A231" s="68"/>
      <c r="B231" s="185"/>
      <c r="C231" s="68"/>
      <c r="D231" s="18"/>
      <c r="E231" s="18"/>
      <c r="F231" s="18"/>
      <c r="G231" s="323"/>
    </row>
    <row r="232" spans="1:7" ht="15.75">
      <c r="A232" s="68"/>
      <c r="B232" s="185"/>
      <c r="C232" s="68"/>
      <c r="D232" s="18"/>
      <c r="E232" s="18"/>
      <c r="F232" s="18"/>
      <c r="G232" s="323"/>
    </row>
    <row r="233" spans="1:7" ht="15.75">
      <c r="A233" s="68"/>
      <c r="B233" s="185"/>
      <c r="C233" s="68"/>
      <c r="D233" s="18"/>
      <c r="E233" s="18"/>
      <c r="F233" s="18"/>
      <c r="G233" s="323"/>
    </row>
    <row r="234" spans="1:7" ht="15.75">
      <c r="A234" s="68"/>
      <c r="B234" s="185"/>
      <c r="C234" s="68"/>
      <c r="D234" s="18"/>
      <c r="E234" s="18"/>
      <c r="F234" s="18"/>
      <c r="G234" s="323"/>
    </row>
    <row r="235" spans="1:7" ht="15.75">
      <c r="A235" s="68"/>
      <c r="B235" s="185"/>
      <c r="C235" s="68"/>
      <c r="D235" s="18"/>
      <c r="E235" s="18"/>
      <c r="F235" s="18"/>
      <c r="G235" s="323"/>
    </row>
    <row r="236" spans="1:7" ht="15.75">
      <c r="A236" s="68"/>
      <c r="B236" s="185"/>
      <c r="C236" s="68"/>
      <c r="D236" s="18"/>
      <c r="E236" s="18"/>
      <c r="F236" s="18"/>
      <c r="G236" s="323"/>
    </row>
    <row r="237" spans="1:7" ht="15.75">
      <c r="A237" s="68"/>
      <c r="B237" s="185"/>
      <c r="C237" s="68"/>
      <c r="D237" s="18"/>
      <c r="E237" s="18"/>
      <c r="F237" s="18"/>
      <c r="G237" s="323"/>
    </row>
    <row r="238" spans="1:7" ht="15.75">
      <c r="A238" s="68"/>
      <c r="B238" s="185"/>
      <c r="C238" s="68"/>
      <c r="D238" s="18"/>
      <c r="E238" s="18"/>
      <c r="F238" s="18"/>
      <c r="G238" s="323"/>
    </row>
    <row r="239" spans="1:7" ht="15.75">
      <c r="A239" s="68"/>
      <c r="B239" s="185"/>
      <c r="C239" s="68"/>
      <c r="D239" s="18"/>
      <c r="E239" s="18"/>
      <c r="F239" s="18"/>
      <c r="G239" s="323"/>
    </row>
    <row r="240" spans="1:7" ht="15.75">
      <c r="A240" s="68"/>
      <c r="B240" s="185"/>
      <c r="C240" s="68"/>
      <c r="D240" s="18"/>
      <c r="E240" s="18"/>
      <c r="F240" s="18"/>
      <c r="G240" s="323"/>
    </row>
    <row r="241" spans="1:7" ht="15.75">
      <c r="A241" s="68"/>
      <c r="B241" s="185"/>
      <c r="C241" s="68"/>
      <c r="D241" s="18"/>
      <c r="E241" s="18"/>
      <c r="F241" s="18"/>
      <c r="G241" s="323"/>
    </row>
    <row r="242" spans="1:7" ht="15.75">
      <c r="A242" s="68"/>
      <c r="B242" s="185"/>
      <c r="C242" s="68"/>
      <c r="D242" s="18"/>
      <c r="E242" s="18"/>
      <c r="F242" s="18"/>
      <c r="G242" s="323"/>
    </row>
    <row r="243" spans="1:7" ht="15.75">
      <c r="A243" s="68"/>
      <c r="B243" s="185"/>
      <c r="C243" s="68"/>
      <c r="D243" s="18"/>
      <c r="E243" s="18"/>
      <c r="F243" s="18"/>
      <c r="G243" s="323"/>
    </row>
    <row r="244" spans="1:7" ht="15.75">
      <c r="A244" s="68"/>
      <c r="B244" s="185"/>
      <c r="C244" s="68"/>
      <c r="D244" s="18"/>
      <c r="E244" s="18"/>
      <c r="F244" s="18"/>
      <c r="G244" s="323"/>
    </row>
    <row r="245" spans="1:7" ht="15.75">
      <c r="A245" s="68"/>
      <c r="B245" s="185"/>
      <c r="C245" s="68"/>
      <c r="D245" s="18"/>
      <c r="E245" s="18"/>
      <c r="F245" s="18"/>
      <c r="G245" s="323"/>
    </row>
    <row r="246" spans="1:7" ht="15.75">
      <c r="A246" s="68"/>
      <c r="B246" s="185"/>
      <c r="C246" s="68"/>
      <c r="D246" s="18"/>
      <c r="E246" s="18"/>
      <c r="F246" s="18"/>
      <c r="G246" s="323"/>
    </row>
    <row r="247" spans="1:7" ht="15.75">
      <c r="A247" s="68"/>
      <c r="B247" s="185"/>
      <c r="C247" s="68"/>
      <c r="D247" s="18"/>
      <c r="E247" s="18"/>
      <c r="F247" s="18"/>
      <c r="G247" s="323"/>
    </row>
    <row r="248" spans="1:7" ht="15.75">
      <c r="A248" s="68"/>
      <c r="B248" s="185"/>
      <c r="C248" s="68"/>
      <c r="D248" s="18"/>
      <c r="E248" s="18"/>
      <c r="F248" s="18"/>
      <c r="G248" s="323"/>
    </row>
    <row r="249" spans="1:7" ht="15.75">
      <c r="A249" s="68"/>
      <c r="B249" s="185"/>
      <c r="C249" s="68"/>
      <c r="D249" s="18"/>
      <c r="E249" s="18"/>
      <c r="F249" s="18"/>
      <c r="G249" s="323"/>
    </row>
    <row r="250" spans="1:7" ht="15.75">
      <c r="A250" s="68"/>
      <c r="B250" s="185"/>
      <c r="C250" s="68"/>
      <c r="D250" s="18"/>
      <c r="E250" s="18"/>
      <c r="F250" s="18"/>
      <c r="G250" s="323"/>
    </row>
    <row r="251" spans="1:7" ht="15.75">
      <c r="A251" s="68"/>
      <c r="B251" s="185"/>
      <c r="C251" s="68"/>
      <c r="D251" s="18"/>
      <c r="E251" s="18"/>
      <c r="F251" s="18"/>
      <c r="G251" s="323"/>
    </row>
    <row r="252" spans="1:7" ht="15.75">
      <c r="A252" s="68"/>
      <c r="B252" s="185"/>
      <c r="C252" s="68"/>
      <c r="D252" s="18"/>
      <c r="E252" s="18"/>
      <c r="F252" s="18"/>
      <c r="G252" s="323"/>
    </row>
    <row r="253" spans="1:7" ht="15.75">
      <c r="A253" s="68"/>
      <c r="B253" s="185"/>
      <c r="C253" s="68"/>
      <c r="D253" s="18"/>
      <c r="E253" s="18"/>
      <c r="F253" s="18"/>
      <c r="G253" s="323"/>
    </row>
    <row r="254" spans="1:7" ht="15.75">
      <c r="A254" s="68"/>
      <c r="B254" s="185"/>
      <c r="C254" s="68"/>
      <c r="D254" s="18"/>
      <c r="E254" s="18"/>
      <c r="F254" s="18"/>
      <c r="G254" s="323"/>
    </row>
    <row r="255" spans="1:7" ht="15.75">
      <c r="A255" s="68"/>
      <c r="B255" s="185"/>
      <c r="C255" s="68"/>
      <c r="D255" s="18"/>
      <c r="E255" s="18"/>
      <c r="F255" s="18"/>
      <c r="G255" s="323"/>
    </row>
    <row r="256" spans="1:7" ht="15.75">
      <c r="A256" s="68"/>
      <c r="B256" s="185"/>
      <c r="C256" s="68"/>
      <c r="D256" s="18"/>
      <c r="E256" s="18"/>
      <c r="F256" s="18"/>
      <c r="G256" s="323"/>
    </row>
    <row r="257" spans="1:7" ht="15.75">
      <c r="A257" s="68"/>
      <c r="B257" s="185"/>
      <c r="C257" s="68"/>
      <c r="D257" s="18"/>
      <c r="E257" s="18"/>
      <c r="F257" s="18"/>
      <c r="G257" s="323"/>
    </row>
    <row r="258" spans="1:7" ht="15.75">
      <c r="A258" s="68"/>
      <c r="B258" s="185"/>
      <c r="C258" s="68"/>
      <c r="D258" s="18"/>
      <c r="E258" s="18"/>
      <c r="F258" s="18"/>
      <c r="G258" s="323"/>
    </row>
    <row r="259" spans="1:7" ht="15.75">
      <c r="A259" s="68"/>
      <c r="B259" s="185"/>
      <c r="C259" s="68"/>
      <c r="D259" s="18"/>
      <c r="E259" s="18"/>
      <c r="F259" s="18"/>
      <c r="G259" s="323"/>
    </row>
    <row r="260" spans="1:7" ht="15.75">
      <c r="A260" s="68"/>
      <c r="B260" s="185"/>
      <c r="C260" s="68"/>
      <c r="D260" s="18"/>
      <c r="E260" s="18"/>
      <c r="F260" s="18"/>
      <c r="G260" s="323"/>
    </row>
    <row r="261" spans="1:7" ht="15.75">
      <c r="A261" s="68"/>
      <c r="B261" s="185"/>
      <c r="C261" s="68"/>
      <c r="D261" s="18"/>
      <c r="E261" s="18"/>
      <c r="F261" s="18"/>
      <c r="G261" s="323"/>
    </row>
    <row r="262" spans="1:7" ht="15.75">
      <c r="A262" s="68"/>
      <c r="B262" s="185"/>
      <c r="C262" s="68"/>
      <c r="D262" s="18"/>
      <c r="E262" s="18"/>
      <c r="F262" s="18"/>
      <c r="G262" s="323"/>
    </row>
    <row r="263" spans="1:7" ht="15.75">
      <c r="A263" s="68"/>
      <c r="B263" s="185"/>
      <c r="C263" s="68"/>
      <c r="D263" s="18"/>
      <c r="E263" s="18"/>
      <c r="F263" s="18"/>
      <c r="G263" s="323"/>
    </row>
    <row r="264" spans="1:7" ht="15.75">
      <c r="A264" s="68"/>
      <c r="B264" s="185"/>
      <c r="C264" s="68"/>
      <c r="D264" s="18"/>
      <c r="E264" s="18"/>
      <c r="F264" s="18"/>
      <c r="G264" s="323"/>
    </row>
    <row r="265" spans="1:7" ht="15.75">
      <c r="A265" s="68"/>
      <c r="B265" s="185"/>
      <c r="C265" s="68"/>
      <c r="D265" s="18"/>
      <c r="E265" s="18"/>
      <c r="F265" s="18"/>
      <c r="G265" s="323"/>
    </row>
    <row r="266" spans="1:7" ht="15.75">
      <c r="A266" s="68"/>
      <c r="B266" s="185"/>
      <c r="C266" s="68"/>
      <c r="D266" s="18"/>
      <c r="E266" s="18"/>
      <c r="F266" s="18"/>
      <c r="G266" s="323"/>
    </row>
    <row r="267" spans="1:7" ht="15.75">
      <c r="A267" s="68"/>
      <c r="B267" s="185"/>
      <c r="C267" s="68"/>
      <c r="D267" s="18"/>
      <c r="E267" s="18"/>
      <c r="F267" s="18"/>
      <c r="G267" s="323"/>
    </row>
    <row r="268" spans="1:7" ht="15.75">
      <c r="A268" s="68"/>
      <c r="B268" s="185"/>
      <c r="C268" s="68"/>
      <c r="D268" s="18"/>
      <c r="E268" s="18"/>
      <c r="F268" s="18"/>
      <c r="G268" s="323"/>
    </row>
    <row r="269" spans="1:7" ht="15.75">
      <c r="A269" s="68"/>
      <c r="B269" s="185"/>
      <c r="C269" s="68"/>
      <c r="D269" s="18"/>
      <c r="E269" s="18"/>
      <c r="F269" s="18"/>
      <c r="G269" s="323"/>
    </row>
    <row r="270" spans="1:7" ht="15.75">
      <c r="A270" s="68"/>
      <c r="B270" s="185"/>
      <c r="C270" s="68"/>
      <c r="D270" s="18"/>
      <c r="E270" s="18"/>
      <c r="F270" s="18"/>
      <c r="G270" s="323"/>
    </row>
    <row r="271" spans="1:7" ht="15.75">
      <c r="A271" s="68"/>
      <c r="B271" s="185"/>
      <c r="C271" s="68"/>
      <c r="D271" s="18"/>
      <c r="E271" s="18"/>
      <c r="F271" s="18"/>
      <c r="G271" s="323"/>
    </row>
    <row r="272" spans="1:7" ht="15.75">
      <c r="A272" s="68"/>
      <c r="B272" s="185"/>
      <c r="C272" s="68"/>
      <c r="D272" s="18"/>
      <c r="E272" s="18"/>
      <c r="F272" s="18"/>
      <c r="G272" s="323"/>
    </row>
    <row r="273" spans="1:7" ht="15.75">
      <c r="A273" s="68"/>
      <c r="B273" s="185"/>
      <c r="C273" s="68"/>
      <c r="D273" s="18"/>
      <c r="E273" s="18"/>
      <c r="F273" s="18"/>
      <c r="G273" s="323"/>
    </row>
    <row r="274" spans="1:7" ht="15.75">
      <c r="A274" s="68"/>
      <c r="B274" s="185"/>
      <c r="C274" s="68"/>
      <c r="D274" s="18"/>
      <c r="E274" s="18"/>
      <c r="F274" s="18"/>
      <c r="G274" s="323"/>
    </row>
    <row r="275" spans="1:7" ht="15.75">
      <c r="A275" s="68"/>
      <c r="B275" s="185"/>
      <c r="C275" s="68"/>
      <c r="D275" s="18"/>
      <c r="E275" s="18"/>
      <c r="F275" s="18"/>
      <c r="G275" s="323"/>
    </row>
    <row r="276" spans="1:7" ht="15.75">
      <c r="A276" s="68"/>
      <c r="B276" s="185"/>
      <c r="C276" s="68"/>
      <c r="D276" s="18"/>
      <c r="E276" s="18"/>
      <c r="F276" s="18"/>
      <c r="G276" s="323"/>
    </row>
    <row r="277" spans="1:7" ht="15.75">
      <c r="A277" s="68"/>
      <c r="B277" s="185"/>
      <c r="C277" s="68"/>
      <c r="D277" s="18"/>
      <c r="E277" s="18"/>
      <c r="F277" s="18"/>
      <c r="G277" s="323"/>
    </row>
    <row r="278" spans="1:7" ht="15.75">
      <c r="A278" s="68"/>
      <c r="B278" s="185"/>
      <c r="C278" s="68"/>
      <c r="D278" s="18"/>
      <c r="E278" s="18"/>
      <c r="F278" s="18"/>
      <c r="G278" s="323"/>
    </row>
    <row r="279" spans="1:7" ht="15.75">
      <c r="A279" s="68"/>
      <c r="B279" s="185"/>
      <c r="C279" s="68"/>
      <c r="D279" s="18"/>
      <c r="E279" s="18"/>
      <c r="F279" s="18"/>
      <c r="G279" s="323"/>
    </row>
    <row r="280" spans="1:7" ht="15.75">
      <c r="A280" s="68"/>
      <c r="B280" s="185"/>
      <c r="C280" s="68"/>
      <c r="D280" s="18"/>
      <c r="E280" s="18"/>
      <c r="F280" s="18"/>
      <c r="G280" s="323"/>
    </row>
    <row r="281" spans="1:7" ht="15.75">
      <c r="A281" s="68"/>
      <c r="B281" s="185"/>
      <c r="C281" s="68"/>
      <c r="D281" s="18"/>
      <c r="E281" s="18"/>
      <c r="F281" s="18"/>
      <c r="G281" s="323"/>
    </row>
    <row r="282" spans="1:7" ht="15.75">
      <c r="A282" s="68"/>
      <c r="B282" s="185"/>
      <c r="C282" s="68"/>
      <c r="D282" s="18"/>
      <c r="E282" s="18"/>
      <c r="F282" s="18"/>
      <c r="G282" s="323"/>
    </row>
    <row r="283" spans="1:7" ht="15.75">
      <c r="A283" s="68"/>
      <c r="B283" s="185"/>
      <c r="C283" s="68"/>
      <c r="D283" s="18"/>
      <c r="E283" s="18"/>
      <c r="F283" s="18"/>
      <c r="G283" s="323"/>
    </row>
    <row r="284" spans="1:7" ht="15.75">
      <c r="A284" s="68"/>
      <c r="B284" s="185"/>
      <c r="C284" s="68"/>
      <c r="D284" s="18"/>
      <c r="E284" s="18"/>
      <c r="F284" s="18"/>
      <c r="G284" s="323"/>
    </row>
    <row r="285" spans="1:7" ht="15.75">
      <c r="A285" s="68"/>
      <c r="B285" s="185"/>
      <c r="C285" s="68"/>
      <c r="D285" s="18"/>
      <c r="E285" s="18"/>
      <c r="F285" s="18"/>
      <c r="G285" s="323"/>
    </row>
    <row r="286" spans="1:7" ht="15.75">
      <c r="A286" s="68"/>
      <c r="B286" s="185"/>
      <c r="C286" s="68"/>
      <c r="D286" s="18"/>
      <c r="E286" s="18"/>
      <c r="F286" s="18"/>
      <c r="G286" s="323"/>
    </row>
    <row r="287" spans="1:7" ht="15.75">
      <c r="A287" s="68"/>
      <c r="B287" s="185"/>
      <c r="C287" s="68"/>
      <c r="D287" s="18"/>
      <c r="E287" s="18"/>
      <c r="F287" s="18"/>
      <c r="G287" s="323"/>
    </row>
    <row r="288" spans="1:7" ht="15.75">
      <c r="A288" s="68"/>
      <c r="B288" s="185"/>
      <c r="C288" s="68"/>
      <c r="D288" s="18"/>
      <c r="E288" s="18"/>
      <c r="F288" s="18"/>
      <c r="G288" s="323"/>
    </row>
    <row r="289" spans="1:7" ht="15.75">
      <c r="A289" s="68"/>
      <c r="B289" s="185"/>
      <c r="C289" s="68"/>
      <c r="D289" s="18"/>
      <c r="E289" s="18"/>
      <c r="F289" s="18"/>
      <c r="G289" s="323"/>
    </row>
    <row r="290" spans="1:7" ht="15.75">
      <c r="A290" s="68"/>
      <c r="B290" s="185"/>
      <c r="C290" s="68"/>
      <c r="D290" s="18"/>
      <c r="E290" s="18"/>
      <c r="F290" s="18"/>
      <c r="G290" s="323"/>
    </row>
    <row r="291" spans="1:7" ht="15.75">
      <c r="A291" s="68"/>
      <c r="B291" s="185"/>
      <c r="C291" s="68"/>
      <c r="D291" s="18"/>
      <c r="E291" s="18"/>
      <c r="F291" s="18"/>
      <c r="G291" s="323"/>
    </row>
    <row r="292" spans="1:7" ht="15.75">
      <c r="A292" s="68"/>
      <c r="B292" s="185"/>
      <c r="C292" s="68"/>
      <c r="D292" s="18"/>
      <c r="E292" s="18"/>
      <c r="F292" s="18"/>
      <c r="G292" s="323"/>
    </row>
    <row r="293" spans="1:7" ht="15.75">
      <c r="A293" s="68"/>
      <c r="B293" s="185"/>
      <c r="C293" s="68"/>
      <c r="D293" s="18"/>
      <c r="E293" s="18"/>
      <c r="F293" s="18"/>
      <c r="G293" s="323"/>
    </row>
    <row r="294" spans="1:7" ht="15.75">
      <c r="A294" s="68"/>
      <c r="B294" s="185"/>
      <c r="C294" s="68"/>
      <c r="D294" s="18"/>
      <c r="E294" s="18"/>
      <c r="F294" s="18"/>
      <c r="G294" s="323"/>
    </row>
    <row r="295" spans="1:7" ht="15.75">
      <c r="A295" s="68"/>
      <c r="B295" s="185"/>
      <c r="C295" s="68"/>
      <c r="D295" s="18"/>
      <c r="E295" s="18"/>
      <c r="F295" s="18"/>
      <c r="G295" s="323"/>
    </row>
    <row r="296" spans="1:7" ht="15.75">
      <c r="A296" s="68"/>
      <c r="B296" s="185"/>
      <c r="C296" s="68"/>
      <c r="D296" s="18"/>
      <c r="E296" s="18"/>
      <c r="F296" s="18"/>
      <c r="G296" s="323"/>
    </row>
    <row r="297" spans="1:7" ht="15.75">
      <c r="A297" s="68"/>
      <c r="B297" s="185"/>
      <c r="C297" s="68"/>
      <c r="D297" s="18"/>
      <c r="E297" s="18"/>
      <c r="F297" s="18"/>
      <c r="G297" s="323"/>
    </row>
    <row r="298" spans="1:7" ht="15.75">
      <c r="A298" s="68"/>
      <c r="B298" s="185"/>
      <c r="C298" s="68"/>
      <c r="D298" s="18"/>
      <c r="E298" s="18"/>
      <c r="F298" s="18"/>
      <c r="G298" s="323"/>
    </row>
    <row r="299" spans="1:7" ht="15.75">
      <c r="A299" s="68"/>
      <c r="B299" s="185"/>
      <c r="C299" s="68"/>
      <c r="D299" s="18"/>
      <c r="E299" s="18"/>
      <c r="F299" s="18"/>
      <c r="G299" s="323"/>
    </row>
    <row r="300" spans="1:7" ht="15.75">
      <c r="A300" s="68"/>
      <c r="B300" s="185"/>
      <c r="C300" s="68"/>
      <c r="D300" s="18"/>
      <c r="E300" s="18"/>
      <c r="F300" s="18"/>
      <c r="G300" s="323"/>
    </row>
    <row r="301" spans="1:7" ht="15.75">
      <c r="A301" s="68"/>
      <c r="B301" s="185"/>
      <c r="C301" s="68"/>
      <c r="D301" s="18"/>
      <c r="E301" s="18"/>
      <c r="F301" s="18"/>
      <c r="G301" s="323"/>
    </row>
    <row r="302" spans="1:7" ht="15.75">
      <c r="A302" s="68"/>
      <c r="B302" s="185"/>
      <c r="C302" s="68"/>
      <c r="D302" s="18"/>
      <c r="E302" s="18"/>
      <c r="F302" s="18"/>
      <c r="G302" s="323"/>
    </row>
    <row r="303" spans="1:7" ht="15.75">
      <c r="A303" s="68"/>
      <c r="B303" s="185"/>
      <c r="C303" s="68"/>
      <c r="D303" s="18"/>
      <c r="E303" s="18"/>
      <c r="F303" s="18"/>
      <c r="G303" s="323"/>
    </row>
    <row r="304" spans="1:7" ht="15.75">
      <c r="A304" s="68"/>
      <c r="B304" s="185"/>
      <c r="C304" s="68"/>
      <c r="D304" s="18"/>
      <c r="E304" s="18"/>
      <c r="F304" s="18"/>
      <c r="G304" s="323"/>
    </row>
    <row r="305" spans="1:7" ht="15.75">
      <c r="A305" s="68"/>
      <c r="B305" s="185"/>
      <c r="C305" s="68"/>
      <c r="D305" s="18"/>
      <c r="E305" s="18"/>
      <c r="F305" s="18"/>
      <c r="G305" s="323"/>
    </row>
    <row r="306" spans="1:7" ht="15.75">
      <c r="A306" s="68"/>
      <c r="B306" s="185"/>
      <c r="C306" s="68"/>
      <c r="D306" s="18"/>
      <c r="E306" s="18"/>
      <c r="F306" s="18"/>
      <c r="G306" s="323"/>
    </row>
    <row r="307" spans="1:7" ht="15.75">
      <c r="A307" s="68"/>
      <c r="B307" s="185"/>
      <c r="C307" s="68"/>
      <c r="D307" s="18"/>
      <c r="E307" s="18"/>
      <c r="F307" s="18"/>
      <c r="G307" s="323"/>
    </row>
    <row r="308" spans="1:7" ht="15.75">
      <c r="A308" s="68"/>
      <c r="B308" s="185"/>
      <c r="C308" s="68"/>
      <c r="D308" s="18"/>
      <c r="E308" s="18"/>
      <c r="F308" s="18"/>
      <c r="G308" s="323"/>
    </row>
    <row r="309" spans="1:7" ht="15.75">
      <c r="A309" s="68"/>
      <c r="B309" s="185"/>
      <c r="C309" s="68"/>
      <c r="D309" s="18"/>
      <c r="E309" s="18"/>
      <c r="F309" s="18"/>
      <c r="G309" s="323"/>
    </row>
    <row r="310" spans="1:7" ht="15.75">
      <c r="A310" s="68"/>
      <c r="B310" s="185"/>
      <c r="C310" s="68"/>
      <c r="D310" s="18"/>
      <c r="E310" s="18"/>
      <c r="F310" s="18"/>
      <c r="G310" s="323"/>
    </row>
    <row r="311" spans="1:7" ht="15.75">
      <c r="A311" s="68"/>
      <c r="B311" s="185"/>
      <c r="C311" s="68"/>
      <c r="D311" s="18"/>
      <c r="E311" s="18"/>
      <c r="F311" s="18"/>
      <c r="G311" s="323"/>
    </row>
    <row r="312" spans="1:7" ht="15.75">
      <c r="A312" s="68"/>
      <c r="B312" s="185"/>
      <c r="C312" s="68"/>
      <c r="D312" s="18"/>
      <c r="E312" s="18"/>
      <c r="F312" s="18"/>
      <c r="G312" s="323"/>
    </row>
    <row r="313" spans="1:7" ht="15.75">
      <c r="A313" s="68"/>
      <c r="B313" s="185"/>
      <c r="C313" s="68"/>
      <c r="D313" s="18"/>
      <c r="E313" s="18"/>
      <c r="F313" s="18"/>
      <c r="G313" s="323"/>
    </row>
    <row r="314" spans="1:7" ht="15.75">
      <c r="A314" s="68"/>
      <c r="B314" s="185"/>
      <c r="C314" s="68"/>
      <c r="D314" s="18"/>
      <c r="E314" s="18"/>
      <c r="F314" s="18"/>
      <c r="G314" s="323"/>
    </row>
    <row r="315" spans="1:7" ht="15.75">
      <c r="A315" s="68"/>
      <c r="B315" s="185"/>
      <c r="C315" s="68"/>
      <c r="D315" s="18"/>
      <c r="E315" s="18"/>
      <c r="F315" s="18"/>
      <c r="G315" s="323"/>
    </row>
    <row r="316" spans="1:7" ht="15.75">
      <c r="A316" s="68"/>
      <c r="B316" s="185"/>
      <c r="C316" s="68"/>
      <c r="D316" s="18"/>
      <c r="E316" s="18"/>
      <c r="F316" s="18"/>
      <c r="G316" s="323"/>
    </row>
    <row r="317" spans="1:7" ht="15.75">
      <c r="A317" s="68"/>
      <c r="B317" s="185"/>
      <c r="C317" s="68"/>
      <c r="D317" s="18"/>
      <c r="E317" s="18"/>
      <c r="F317" s="18"/>
      <c r="G317" s="323"/>
    </row>
    <row r="318" spans="1:7" ht="15.75">
      <c r="A318" s="68"/>
      <c r="B318" s="185"/>
      <c r="C318" s="68"/>
      <c r="D318" s="18"/>
      <c r="E318" s="18"/>
      <c r="F318" s="18"/>
      <c r="G318" s="323"/>
    </row>
    <row r="319" spans="1:7" ht="15.75">
      <c r="A319" s="68"/>
      <c r="B319" s="185"/>
      <c r="C319" s="68"/>
      <c r="D319" s="18"/>
      <c r="E319" s="18"/>
      <c r="F319" s="18"/>
      <c r="G319" s="323"/>
    </row>
    <row r="320" spans="1:7" ht="15.75">
      <c r="A320" s="68"/>
      <c r="B320" s="185"/>
      <c r="C320" s="68"/>
      <c r="D320" s="18"/>
      <c r="E320" s="18"/>
      <c r="F320" s="18"/>
      <c r="G320" s="323"/>
    </row>
    <row r="321" spans="1:7" ht="15.75">
      <c r="A321" s="68"/>
      <c r="B321" s="185"/>
      <c r="C321" s="68"/>
      <c r="D321" s="18"/>
      <c r="E321" s="18"/>
      <c r="F321" s="18"/>
      <c r="G321" s="323"/>
    </row>
    <row r="322" spans="1:7" ht="15.75">
      <c r="A322" s="68"/>
      <c r="B322" s="185"/>
      <c r="C322" s="68"/>
      <c r="D322" s="18"/>
      <c r="E322" s="18"/>
      <c r="F322" s="18"/>
      <c r="G322" s="323"/>
    </row>
    <row r="323" spans="1:7" ht="15.75">
      <c r="A323" s="68"/>
      <c r="B323" s="185"/>
      <c r="C323" s="68"/>
      <c r="D323" s="18"/>
      <c r="E323" s="18"/>
      <c r="F323" s="18"/>
      <c r="G323" s="323"/>
    </row>
    <row r="324" spans="1:7" ht="15.75">
      <c r="A324" s="68"/>
      <c r="B324" s="185"/>
      <c r="C324" s="68"/>
      <c r="D324" s="18"/>
      <c r="E324" s="18"/>
      <c r="F324" s="18"/>
      <c r="G324" s="323"/>
    </row>
    <row r="325" spans="1:7" ht="15.75">
      <c r="A325" s="68"/>
      <c r="B325" s="185"/>
      <c r="C325" s="68"/>
      <c r="D325" s="18"/>
      <c r="E325" s="18"/>
      <c r="F325" s="18"/>
      <c r="G325" s="323"/>
    </row>
    <row r="326" spans="1:7" ht="15.75">
      <c r="A326" s="68"/>
      <c r="B326" s="185"/>
      <c r="C326" s="68"/>
      <c r="D326" s="18"/>
      <c r="E326" s="18"/>
      <c r="F326" s="18"/>
      <c r="G326" s="323"/>
    </row>
    <row r="327" spans="1:7" ht="15.75">
      <c r="A327" s="68"/>
      <c r="B327" s="185"/>
      <c r="C327" s="68"/>
      <c r="D327" s="18"/>
      <c r="E327" s="18"/>
      <c r="F327" s="18"/>
      <c r="G327" s="323"/>
    </row>
    <row r="328" spans="1:7" ht="15.75">
      <c r="A328" s="68"/>
      <c r="B328" s="185"/>
      <c r="C328" s="68"/>
      <c r="D328" s="18"/>
      <c r="E328" s="18"/>
      <c r="F328" s="18"/>
      <c r="G328" s="323"/>
    </row>
    <row r="329" spans="1:7" ht="15.75">
      <c r="A329" s="68"/>
      <c r="B329" s="185"/>
      <c r="C329" s="68"/>
      <c r="D329" s="18"/>
      <c r="E329" s="18"/>
      <c r="F329" s="18"/>
      <c r="G329" s="323"/>
    </row>
    <row r="330" spans="1:7" ht="15.75">
      <c r="A330" s="68"/>
      <c r="B330" s="185"/>
      <c r="C330" s="68"/>
      <c r="D330" s="18"/>
      <c r="E330" s="18"/>
      <c r="F330" s="18"/>
      <c r="G330" s="323"/>
    </row>
    <row r="331" spans="1:7" ht="15.75">
      <c r="A331" s="68"/>
      <c r="B331" s="185"/>
      <c r="C331" s="68"/>
      <c r="D331" s="18"/>
      <c r="E331" s="18"/>
      <c r="F331" s="18"/>
      <c r="G331" s="323"/>
    </row>
    <row r="332" spans="1:7" ht="15.75">
      <c r="A332" s="68"/>
      <c r="B332" s="185"/>
      <c r="C332" s="68"/>
      <c r="D332" s="18"/>
      <c r="E332" s="18"/>
      <c r="F332" s="18"/>
      <c r="G332" s="323"/>
    </row>
  </sheetData>
  <sheetProtection/>
  <mergeCells count="18">
    <mergeCell ref="G150:G151"/>
    <mergeCell ref="D4:E4"/>
    <mergeCell ref="F6:F9"/>
    <mergeCell ref="A42:A43"/>
    <mergeCell ref="E150:E151"/>
    <mergeCell ref="F150:F151"/>
    <mergeCell ref="A150:D151"/>
    <mergeCell ref="A6:A9"/>
    <mergeCell ref="B6:B9"/>
    <mergeCell ref="C6:C9"/>
    <mergeCell ref="D6:D9"/>
    <mergeCell ref="G42:G43"/>
    <mergeCell ref="B42:B43"/>
    <mergeCell ref="C42:C43"/>
    <mergeCell ref="G6:G9"/>
    <mergeCell ref="E6:E9"/>
    <mergeCell ref="E42:E43"/>
    <mergeCell ref="F42:F43"/>
  </mergeCells>
  <printOptions verticalCentered="1"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zoomScalePageLayoutView="0" workbookViewId="0" topLeftCell="A4">
      <selection activeCell="D143" sqref="D142:D143"/>
    </sheetView>
  </sheetViews>
  <sheetFormatPr defaultColWidth="9.00390625" defaultRowHeight="12.75"/>
  <cols>
    <col min="1" max="1" width="4.75390625" style="67" customWidth="1"/>
    <col min="2" max="2" width="6.125" style="67" customWidth="1"/>
    <col min="3" max="3" width="5.25390625" style="67" customWidth="1"/>
    <col min="4" max="4" width="47.75390625" style="0" customWidth="1"/>
    <col min="5" max="5" width="13.125" style="0" customWidth="1"/>
    <col min="6" max="6" width="13.375" style="0" customWidth="1"/>
    <col min="7" max="7" width="6.00390625" style="10" customWidth="1"/>
    <col min="8" max="8" width="9.875" style="0" customWidth="1"/>
  </cols>
  <sheetData>
    <row r="1" ht="15">
      <c r="F1" t="s">
        <v>133</v>
      </c>
    </row>
    <row r="3" spans="1:7" s="4" customFormat="1" ht="18.75">
      <c r="A3" s="101"/>
      <c r="B3" s="102"/>
      <c r="C3" s="102"/>
      <c r="D3" s="103" t="s">
        <v>109</v>
      </c>
      <c r="E3" s="100"/>
      <c r="F3" s="9"/>
      <c r="G3" s="97"/>
    </row>
    <row r="4" spans="1:7" s="4" customFormat="1" ht="18.75">
      <c r="A4" s="98"/>
      <c r="B4" s="99"/>
      <c r="C4" s="99"/>
      <c r="D4" s="424" t="s">
        <v>137</v>
      </c>
      <c r="E4" s="424"/>
      <c r="G4" s="97"/>
    </row>
    <row r="5" spans="1:7" ht="21.75" customHeight="1">
      <c r="A5" s="17"/>
      <c r="B5" s="68"/>
      <c r="C5" s="68"/>
      <c r="D5" s="18"/>
      <c r="E5" s="18"/>
      <c r="F5" s="18"/>
      <c r="G5" s="2"/>
    </row>
    <row r="6" spans="1:7" ht="12" customHeight="1">
      <c r="A6" s="414" t="s">
        <v>0</v>
      </c>
      <c r="B6" s="411" t="s">
        <v>60</v>
      </c>
      <c r="C6" s="411" t="s">
        <v>1</v>
      </c>
      <c r="D6" s="411" t="s">
        <v>2</v>
      </c>
      <c r="E6" s="411" t="s">
        <v>99</v>
      </c>
      <c r="F6" s="411" t="s">
        <v>3</v>
      </c>
      <c r="G6" s="411" t="s">
        <v>4</v>
      </c>
    </row>
    <row r="7" spans="1:7" ht="16.5" customHeight="1">
      <c r="A7" s="425"/>
      <c r="B7" s="412"/>
      <c r="C7" s="412"/>
      <c r="D7" s="412"/>
      <c r="E7" s="412"/>
      <c r="F7" s="412"/>
      <c r="G7" s="412"/>
    </row>
    <row r="8" spans="1:7" ht="6" customHeight="1">
      <c r="A8" s="425"/>
      <c r="B8" s="412"/>
      <c r="C8" s="412"/>
      <c r="D8" s="412"/>
      <c r="E8" s="412"/>
      <c r="F8" s="412"/>
      <c r="G8" s="412"/>
    </row>
    <row r="9" spans="1:7" ht="2.25" customHeight="1">
      <c r="A9" s="415"/>
      <c r="B9" s="413"/>
      <c r="C9" s="413"/>
      <c r="D9" s="413"/>
      <c r="E9" s="413"/>
      <c r="F9" s="413"/>
      <c r="G9" s="413"/>
    </row>
    <row r="10" spans="1:7" ht="19.5" customHeight="1">
      <c r="A10" s="89" t="s">
        <v>61</v>
      </c>
      <c r="B10" s="69"/>
      <c r="C10" s="69"/>
      <c r="D10" s="19" t="s">
        <v>5</v>
      </c>
      <c r="E10" s="20">
        <f>E12</f>
        <v>3000</v>
      </c>
      <c r="F10" s="20">
        <f>F12</f>
        <v>2408</v>
      </c>
      <c r="G10" s="137">
        <f>(F10/E10)*100</f>
        <v>80.26666666666667</v>
      </c>
    </row>
    <row r="11" spans="1:7" ht="3" customHeight="1">
      <c r="A11" s="90"/>
      <c r="B11" s="70"/>
      <c r="C11" s="31"/>
      <c r="D11" s="21"/>
      <c r="E11" s="22"/>
      <c r="F11" s="22"/>
      <c r="G11" s="23" t="e">
        <f>(F11/E11)*10000%</f>
        <v>#DIV/0!</v>
      </c>
    </row>
    <row r="12" spans="1:7" s="49" customFormat="1" ht="18" customHeight="1">
      <c r="A12" s="91"/>
      <c r="B12" s="45" t="s">
        <v>93</v>
      </c>
      <c r="C12" s="46"/>
      <c r="D12" s="47" t="s">
        <v>6</v>
      </c>
      <c r="E12" s="48">
        <f>E13</f>
        <v>3000</v>
      </c>
      <c r="F12" s="48">
        <f>F13</f>
        <v>2408</v>
      </c>
      <c r="G12" s="12">
        <f>(F12/E12)*100</f>
        <v>80.26666666666667</v>
      </c>
    </row>
    <row r="13" spans="1:7" s="49" customFormat="1" ht="18" customHeight="1">
      <c r="A13" s="91"/>
      <c r="B13" s="71"/>
      <c r="C13" s="74" t="s">
        <v>63</v>
      </c>
      <c r="D13" s="50" t="s">
        <v>7</v>
      </c>
      <c r="E13" s="51">
        <v>3000</v>
      </c>
      <c r="F13" s="51">
        <v>2408</v>
      </c>
      <c r="G13" s="12">
        <f>(F13/E13)*100</f>
        <v>80.26666666666667</v>
      </c>
    </row>
    <row r="14" spans="1:7" ht="19.5" customHeight="1">
      <c r="A14" s="92" t="s">
        <v>62</v>
      </c>
      <c r="B14" s="72"/>
      <c r="C14" s="77"/>
      <c r="D14" s="24" t="s">
        <v>8</v>
      </c>
      <c r="E14" s="25">
        <f>E16</f>
        <v>4500</v>
      </c>
      <c r="F14" s="25">
        <f>F16</f>
        <v>905</v>
      </c>
      <c r="G14" s="14">
        <f aca="true" t="shared" si="0" ref="G14:G31">(F14/E14)*100</f>
        <v>20.11111111111111</v>
      </c>
    </row>
    <row r="15" spans="1:7" ht="3" customHeight="1">
      <c r="A15" s="90"/>
      <c r="B15" s="73"/>
      <c r="C15" s="84"/>
      <c r="D15" s="26"/>
      <c r="E15" s="27"/>
      <c r="F15" s="28"/>
      <c r="G15" s="12" t="e">
        <f t="shared" si="0"/>
        <v>#DIV/0!</v>
      </c>
    </row>
    <row r="16" spans="1:7" s="49" customFormat="1" ht="18" customHeight="1">
      <c r="A16" s="79"/>
      <c r="B16" s="74" t="s">
        <v>94</v>
      </c>
      <c r="C16" s="74"/>
      <c r="D16" s="50" t="s">
        <v>46</v>
      </c>
      <c r="E16" s="52">
        <f>E17</f>
        <v>4500</v>
      </c>
      <c r="F16" s="52">
        <f>F17</f>
        <v>905</v>
      </c>
      <c r="G16" s="12">
        <f t="shared" si="0"/>
        <v>20.11111111111111</v>
      </c>
    </row>
    <row r="17" spans="1:7" s="49" customFormat="1" ht="18" customHeight="1">
      <c r="A17" s="79"/>
      <c r="B17" s="11"/>
      <c r="C17" s="74" t="s">
        <v>64</v>
      </c>
      <c r="D17" s="50" t="s">
        <v>14</v>
      </c>
      <c r="E17" s="51">
        <v>4500</v>
      </c>
      <c r="F17" s="54">
        <v>905</v>
      </c>
      <c r="G17" s="12">
        <f t="shared" si="0"/>
        <v>20.11111111111111</v>
      </c>
    </row>
    <row r="18" spans="1:7" ht="19.5" customHeight="1">
      <c r="A18" s="93">
        <v>600</v>
      </c>
      <c r="B18" s="75"/>
      <c r="C18" s="75"/>
      <c r="D18" s="29" t="s">
        <v>9</v>
      </c>
      <c r="E18" s="39">
        <f>E20</f>
        <v>536050</v>
      </c>
      <c r="F18" s="39">
        <f>F20</f>
        <v>0</v>
      </c>
      <c r="G18" s="14">
        <f t="shared" si="0"/>
        <v>0</v>
      </c>
    </row>
    <row r="19" spans="1:7" ht="3" customHeight="1">
      <c r="A19" s="94"/>
      <c r="B19" s="31"/>
      <c r="C19" s="31"/>
      <c r="D19" s="21"/>
      <c r="E19" s="22"/>
      <c r="F19" s="54" t="s">
        <v>101</v>
      </c>
      <c r="G19" s="118" t="e">
        <f t="shared" si="0"/>
        <v>#VALUE!</v>
      </c>
    </row>
    <row r="20" spans="1:7" s="49" customFormat="1" ht="18" customHeight="1">
      <c r="A20" s="79"/>
      <c r="B20" s="11">
        <v>60016</v>
      </c>
      <c r="C20" s="11"/>
      <c r="D20" s="50" t="s">
        <v>10</v>
      </c>
      <c r="E20" s="52">
        <f>E23+E21+E22</f>
        <v>536050</v>
      </c>
      <c r="F20" s="52">
        <f>F23+F21+F22</f>
        <v>0</v>
      </c>
      <c r="G20" s="12">
        <f t="shared" si="0"/>
        <v>0</v>
      </c>
    </row>
    <row r="21" spans="1:7" s="49" customFormat="1" ht="18" customHeight="1">
      <c r="A21" s="79"/>
      <c r="B21" s="11"/>
      <c r="C21" s="11">
        <v>6290</v>
      </c>
      <c r="D21" s="50" t="s">
        <v>138</v>
      </c>
      <c r="E21" s="51">
        <v>130000</v>
      </c>
      <c r="F21" s="119">
        <v>0</v>
      </c>
      <c r="G21" s="12">
        <f t="shared" si="0"/>
        <v>0</v>
      </c>
    </row>
    <row r="22" spans="1:7" s="49" customFormat="1" ht="18" customHeight="1">
      <c r="A22" s="79"/>
      <c r="B22" s="11"/>
      <c r="C22" s="11">
        <v>6330</v>
      </c>
      <c r="D22" s="50" t="s">
        <v>139</v>
      </c>
      <c r="E22" s="51">
        <v>47770</v>
      </c>
      <c r="F22" s="119">
        <v>0</v>
      </c>
      <c r="G22" s="12">
        <f t="shared" si="0"/>
        <v>0</v>
      </c>
    </row>
    <row r="23" spans="1:7" s="49" customFormat="1" ht="18" customHeight="1">
      <c r="A23" s="79"/>
      <c r="B23" s="76"/>
      <c r="C23" s="11">
        <v>6332</v>
      </c>
      <c r="D23" s="50" t="s">
        <v>140</v>
      </c>
      <c r="E23" s="51">
        <v>358280</v>
      </c>
      <c r="F23" s="119">
        <v>0</v>
      </c>
      <c r="G23" s="12">
        <f t="shared" si="0"/>
        <v>0</v>
      </c>
    </row>
    <row r="24" spans="1:7" ht="19.5" customHeight="1">
      <c r="A24" s="40">
        <v>700</v>
      </c>
      <c r="B24" s="77"/>
      <c r="C24" s="77"/>
      <c r="D24" s="24" t="s">
        <v>11</v>
      </c>
      <c r="E24" s="25">
        <f>E26</f>
        <v>555491</v>
      </c>
      <c r="F24" s="25">
        <f>F26</f>
        <v>276229</v>
      </c>
      <c r="G24" s="14">
        <f t="shared" si="0"/>
        <v>49.72699827719981</v>
      </c>
    </row>
    <row r="25" spans="1:7" ht="2.25" customHeight="1">
      <c r="A25" s="95"/>
      <c r="B25" s="78"/>
      <c r="C25" s="31"/>
      <c r="D25" s="1"/>
      <c r="E25" s="7"/>
      <c r="F25" s="7"/>
      <c r="G25" s="118" t="e">
        <f t="shared" si="0"/>
        <v>#DIV/0!</v>
      </c>
    </row>
    <row r="26" spans="1:7" s="49" customFormat="1" ht="18" customHeight="1">
      <c r="A26" s="91"/>
      <c r="B26" s="79">
        <v>70005</v>
      </c>
      <c r="C26" s="11"/>
      <c r="D26" s="50" t="s">
        <v>12</v>
      </c>
      <c r="E26" s="55">
        <f>E27+E28+E29+E30</f>
        <v>555491</v>
      </c>
      <c r="F26" s="153">
        <f>F27+F28+F29+F30</f>
        <v>276229</v>
      </c>
      <c r="G26" s="12">
        <f t="shared" si="0"/>
        <v>49.72699827719981</v>
      </c>
    </row>
    <row r="27" spans="1:7" s="49" customFormat="1" ht="18" customHeight="1">
      <c r="A27" s="91"/>
      <c r="B27" s="80"/>
      <c r="C27" s="74" t="s">
        <v>65</v>
      </c>
      <c r="D27" s="50" t="s">
        <v>13</v>
      </c>
      <c r="E27" s="55">
        <v>37000</v>
      </c>
      <c r="F27" s="54">
        <v>30943</v>
      </c>
      <c r="G27" s="12">
        <f t="shared" si="0"/>
        <v>83.62972972972973</v>
      </c>
    </row>
    <row r="28" spans="1:7" s="49" customFormat="1" ht="18" customHeight="1">
      <c r="A28" s="91"/>
      <c r="B28" s="80"/>
      <c r="C28" s="74" t="s">
        <v>64</v>
      </c>
      <c r="D28" s="50" t="s">
        <v>14</v>
      </c>
      <c r="E28" s="55">
        <v>65000</v>
      </c>
      <c r="F28" s="54">
        <v>35026</v>
      </c>
      <c r="G28" s="12">
        <f t="shared" si="0"/>
        <v>53.88615384615385</v>
      </c>
    </row>
    <row r="29" spans="1:7" s="49" customFormat="1" ht="18" customHeight="1">
      <c r="A29" s="91"/>
      <c r="B29" s="80"/>
      <c r="C29" s="74" t="s">
        <v>66</v>
      </c>
      <c r="D29" s="50" t="s">
        <v>16</v>
      </c>
      <c r="E29" s="55">
        <v>5000</v>
      </c>
      <c r="F29" s="54">
        <v>9837</v>
      </c>
      <c r="G29" s="12">
        <f t="shared" si="0"/>
        <v>196.74</v>
      </c>
    </row>
    <row r="30" spans="1:7" s="49" customFormat="1" ht="18" customHeight="1">
      <c r="A30" s="91"/>
      <c r="B30" s="80"/>
      <c r="C30" s="74" t="s">
        <v>134</v>
      </c>
      <c r="D30" s="50" t="s">
        <v>15</v>
      </c>
      <c r="E30" s="55">
        <v>448491</v>
      </c>
      <c r="F30" s="54">
        <v>200423</v>
      </c>
      <c r="G30" s="12">
        <f t="shared" si="0"/>
        <v>44.68829920778789</v>
      </c>
    </row>
    <row r="31" spans="1:7" ht="19.5" customHeight="1">
      <c r="A31" s="93">
        <v>750</v>
      </c>
      <c r="B31" s="75"/>
      <c r="C31" s="75"/>
      <c r="D31" s="29" t="s">
        <v>17</v>
      </c>
      <c r="E31" s="30">
        <f>E33+E35</f>
        <v>82740</v>
      </c>
      <c r="F31" s="39">
        <f>F33+F35</f>
        <v>40781</v>
      </c>
      <c r="G31" s="14">
        <f t="shared" si="0"/>
        <v>49.28813149625332</v>
      </c>
    </row>
    <row r="32" spans="1:7" ht="3" customHeight="1">
      <c r="A32" s="96"/>
      <c r="B32" s="31"/>
      <c r="C32" s="31"/>
      <c r="D32" s="1"/>
      <c r="E32" s="7"/>
      <c r="F32" s="7"/>
      <c r="G32" s="31"/>
    </row>
    <row r="33" spans="1:7" s="49" customFormat="1" ht="18" customHeight="1">
      <c r="A33" s="79"/>
      <c r="B33" s="11">
        <v>75011</v>
      </c>
      <c r="C33" s="74"/>
      <c r="D33" s="50" t="s">
        <v>18</v>
      </c>
      <c r="E33" s="52">
        <f>E34</f>
        <v>72740</v>
      </c>
      <c r="F33" s="52">
        <f>F34</f>
        <v>39020</v>
      </c>
      <c r="G33" s="13">
        <f>(F33/E33)*100</f>
        <v>53.64311245532032</v>
      </c>
    </row>
    <row r="34" spans="1:7" s="49" customFormat="1" ht="26.25" customHeight="1">
      <c r="A34" s="79"/>
      <c r="B34" s="11"/>
      <c r="C34" s="74" t="s">
        <v>67</v>
      </c>
      <c r="D34" s="6" t="s">
        <v>68</v>
      </c>
      <c r="E34" s="56">
        <v>72740</v>
      </c>
      <c r="F34" s="56">
        <v>39020</v>
      </c>
      <c r="G34" s="15">
        <f>(F34/E34)*100</f>
        <v>53.64311245532032</v>
      </c>
    </row>
    <row r="35" spans="1:7" s="49" customFormat="1" ht="18" customHeight="1">
      <c r="A35" s="79"/>
      <c r="B35" s="11">
        <v>75023</v>
      </c>
      <c r="C35" s="74"/>
      <c r="D35" s="50" t="s">
        <v>19</v>
      </c>
      <c r="E35" s="52">
        <f>E36</f>
        <v>10000</v>
      </c>
      <c r="F35" s="52">
        <f>F36</f>
        <v>1761</v>
      </c>
      <c r="G35" s="13">
        <f>(F35/E35)*100</f>
        <v>17.61</v>
      </c>
    </row>
    <row r="36" spans="1:7" s="49" customFormat="1" ht="18" customHeight="1">
      <c r="A36" s="79"/>
      <c r="B36" s="81"/>
      <c r="C36" s="74" t="s">
        <v>63</v>
      </c>
      <c r="D36" s="57" t="s">
        <v>20</v>
      </c>
      <c r="E36" s="51">
        <v>10000</v>
      </c>
      <c r="F36" s="51">
        <v>1761</v>
      </c>
      <c r="G36" s="13">
        <f>(F36/E36)*100</f>
        <v>17.61</v>
      </c>
    </row>
    <row r="37" spans="1:7" ht="13.5" customHeight="1">
      <c r="A37" s="414">
        <v>751</v>
      </c>
      <c r="B37" s="416"/>
      <c r="C37" s="418"/>
      <c r="D37" s="33" t="s">
        <v>95</v>
      </c>
      <c r="E37" s="420">
        <f>E40+E42+E44</f>
        <v>39795</v>
      </c>
      <c r="F37" s="420">
        <f>F40+F42+F44</f>
        <v>39135</v>
      </c>
      <c r="G37" s="422" t="e">
        <f>(F37/E3)*100</f>
        <v>#DIV/0!</v>
      </c>
    </row>
    <row r="38" spans="1:7" ht="15" customHeight="1">
      <c r="A38" s="415"/>
      <c r="B38" s="417"/>
      <c r="C38" s="419"/>
      <c r="D38" s="34" t="s">
        <v>21</v>
      </c>
      <c r="E38" s="421"/>
      <c r="F38" s="421"/>
      <c r="G38" s="423"/>
    </row>
    <row r="39" spans="1:7" ht="3" customHeight="1">
      <c r="A39" s="70"/>
      <c r="B39" s="31"/>
      <c r="C39" s="85"/>
      <c r="D39" s="1"/>
      <c r="E39" s="7"/>
      <c r="F39" s="7"/>
      <c r="G39" s="31"/>
    </row>
    <row r="40" spans="1:7" s="49" customFormat="1" ht="18" customHeight="1">
      <c r="A40" s="79"/>
      <c r="B40" s="11">
        <v>75101</v>
      </c>
      <c r="C40" s="74"/>
      <c r="D40" s="50" t="s">
        <v>22</v>
      </c>
      <c r="E40" s="52">
        <f>E41</f>
        <v>1330</v>
      </c>
      <c r="F40" s="52">
        <f>F41</f>
        <v>670</v>
      </c>
      <c r="G40" s="13">
        <v>100</v>
      </c>
    </row>
    <row r="41" spans="1:7" s="49" customFormat="1" ht="18" customHeight="1">
      <c r="A41" s="79"/>
      <c r="B41" s="11"/>
      <c r="C41" s="74" t="s">
        <v>67</v>
      </c>
      <c r="D41" s="50" t="s">
        <v>116</v>
      </c>
      <c r="E41" s="51">
        <v>1330</v>
      </c>
      <c r="F41" s="51">
        <v>670</v>
      </c>
      <c r="G41" s="13">
        <v>100</v>
      </c>
    </row>
    <row r="42" spans="1:7" s="49" customFormat="1" ht="18" customHeight="1">
      <c r="A42" s="60"/>
      <c r="B42" s="121">
        <v>75107</v>
      </c>
      <c r="C42" s="125"/>
      <c r="D42" s="123" t="s">
        <v>114</v>
      </c>
      <c r="E42" s="130">
        <f>E43</f>
        <v>23344</v>
      </c>
      <c r="F42" s="130">
        <f>F43</f>
        <v>23344</v>
      </c>
      <c r="G42" s="13">
        <v>100</v>
      </c>
    </row>
    <row r="43" spans="1:7" s="49" customFormat="1" ht="18" customHeight="1">
      <c r="A43" s="60"/>
      <c r="B43" s="121"/>
      <c r="C43" s="125" t="s">
        <v>67</v>
      </c>
      <c r="D43" s="50" t="s">
        <v>116</v>
      </c>
      <c r="E43" s="127">
        <v>23344</v>
      </c>
      <c r="F43" s="54">
        <v>23344</v>
      </c>
      <c r="G43" s="12">
        <v>100</v>
      </c>
    </row>
    <row r="44" spans="1:7" s="49" customFormat="1" ht="18" customHeight="1">
      <c r="A44" s="60"/>
      <c r="B44" s="121">
        <v>75108</v>
      </c>
      <c r="C44" s="125"/>
      <c r="D44" s="123" t="s">
        <v>115</v>
      </c>
      <c r="E44" s="130">
        <f>E45</f>
        <v>15121</v>
      </c>
      <c r="F44" s="48">
        <f>F45</f>
        <v>15121</v>
      </c>
      <c r="G44" s="12">
        <v>100</v>
      </c>
    </row>
    <row r="45" spans="1:7" s="49" customFormat="1" ht="18" customHeight="1">
      <c r="A45" s="60"/>
      <c r="B45" s="121"/>
      <c r="C45" s="125" t="s">
        <v>67</v>
      </c>
      <c r="D45" s="50" t="s">
        <v>116</v>
      </c>
      <c r="E45" s="127">
        <v>15121</v>
      </c>
      <c r="F45" s="54">
        <v>15121</v>
      </c>
      <c r="G45" s="12">
        <v>100</v>
      </c>
    </row>
    <row r="46" spans="1:7" s="63" customFormat="1" ht="18" customHeight="1">
      <c r="A46" s="40">
        <v>754</v>
      </c>
      <c r="B46" s="40"/>
      <c r="C46" s="86"/>
      <c r="D46" s="24" t="s">
        <v>103</v>
      </c>
      <c r="E46" s="25">
        <f>E47+E49</f>
        <v>10300</v>
      </c>
      <c r="F46" s="25">
        <f>F47+F49</f>
        <v>10300</v>
      </c>
      <c r="G46" s="14">
        <v>100</v>
      </c>
    </row>
    <row r="47" spans="1:7" s="63" customFormat="1" ht="18" customHeight="1">
      <c r="A47" s="16"/>
      <c r="B47" s="60">
        <v>75412</v>
      </c>
      <c r="C47" s="87"/>
      <c r="D47" s="64" t="s">
        <v>129</v>
      </c>
      <c r="E47" s="129">
        <f>E48</f>
        <v>10000</v>
      </c>
      <c r="F47" s="53">
        <f>F48</f>
        <v>10000</v>
      </c>
      <c r="G47" s="12">
        <v>100</v>
      </c>
    </row>
    <row r="48" spans="1:7" s="63" customFormat="1" ht="18" customHeight="1">
      <c r="A48" s="16"/>
      <c r="B48" s="60"/>
      <c r="C48" s="139">
        <v>2440</v>
      </c>
      <c r="D48" s="64" t="s">
        <v>130</v>
      </c>
      <c r="E48" s="54">
        <v>10000</v>
      </c>
      <c r="F48" s="128">
        <v>10000</v>
      </c>
      <c r="G48" s="12">
        <v>100</v>
      </c>
    </row>
    <row r="49" spans="1:7" s="63" customFormat="1" ht="18" customHeight="1">
      <c r="A49" s="16"/>
      <c r="B49" s="60">
        <v>75414</v>
      </c>
      <c r="C49" s="87"/>
      <c r="D49" s="64" t="s">
        <v>104</v>
      </c>
      <c r="E49" s="53">
        <f>E50</f>
        <v>300</v>
      </c>
      <c r="F49" s="116">
        <f>F50</f>
        <v>300</v>
      </c>
      <c r="G49" s="120">
        <v>100</v>
      </c>
    </row>
    <row r="50" spans="1:7" s="49" customFormat="1" ht="22.5" customHeight="1">
      <c r="A50" s="147"/>
      <c r="B50" s="148"/>
      <c r="C50" s="149" t="s">
        <v>67</v>
      </c>
      <c r="D50" s="150" t="s">
        <v>132</v>
      </c>
      <c r="E50" s="151">
        <v>300</v>
      </c>
      <c r="F50" s="117">
        <v>300</v>
      </c>
      <c r="G50" s="152">
        <v>100</v>
      </c>
    </row>
    <row r="51" spans="1:7" ht="31.5" customHeight="1">
      <c r="A51" s="35">
        <v>756</v>
      </c>
      <c r="B51" s="75"/>
      <c r="C51" s="88"/>
      <c r="D51" s="36" t="s">
        <v>117</v>
      </c>
      <c r="E51" s="37">
        <f>E53+E56+E63+E77+E79</f>
        <v>3765389</v>
      </c>
      <c r="F51" s="37">
        <f>F53+F56+F63+F77+F79</f>
        <v>3797546</v>
      </c>
      <c r="G51" s="138">
        <f>(F51/E51)*100</f>
        <v>100.85401534874616</v>
      </c>
    </row>
    <row r="52" spans="1:7" ht="3" customHeight="1">
      <c r="A52" s="96"/>
      <c r="B52" s="31"/>
      <c r="C52" s="85"/>
      <c r="D52" s="1"/>
      <c r="E52" s="7"/>
      <c r="F52" s="7"/>
      <c r="G52" s="31"/>
    </row>
    <row r="53" spans="1:7" s="49" customFormat="1" ht="18" customHeight="1">
      <c r="A53" s="79"/>
      <c r="B53" s="11">
        <v>75601</v>
      </c>
      <c r="C53" s="74"/>
      <c r="D53" s="50" t="s">
        <v>120</v>
      </c>
      <c r="E53" s="52">
        <f>E54+E55</f>
        <v>17000</v>
      </c>
      <c r="F53" s="52">
        <f>F54+F55</f>
        <v>13503</v>
      </c>
      <c r="G53" s="13">
        <f>(F53/E53)*100</f>
        <v>79.42941176470588</v>
      </c>
    </row>
    <row r="54" spans="1:7" s="49" customFormat="1" ht="18" customHeight="1">
      <c r="A54" s="79"/>
      <c r="B54" s="11"/>
      <c r="C54" s="74" t="s">
        <v>69</v>
      </c>
      <c r="D54" s="50" t="s">
        <v>121</v>
      </c>
      <c r="E54" s="51">
        <v>15000</v>
      </c>
      <c r="F54" s="51">
        <v>12950</v>
      </c>
      <c r="G54" s="13">
        <f aca="true" t="shared" si="1" ref="G54:G81">(F54/E54)*100</f>
        <v>86.33333333333333</v>
      </c>
    </row>
    <row r="55" spans="1:7" s="49" customFormat="1" ht="18" customHeight="1">
      <c r="A55" s="79"/>
      <c r="B55" s="11"/>
      <c r="C55" s="74" t="s">
        <v>70</v>
      </c>
      <c r="D55" s="50" t="s">
        <v>23</v>
      </c>
      <c r="E55" s="51">
        <v>2000</v>
      </c>
      <c r="F55" s="51">
        <v>553</v>
      </c>
      <c r="G55" s="13">
        <f t="shared" si="1"/>
        <v>27.650000000000002</v>
      </c>
    </row>
    <row r="56" spans="1:7" s="49" customFormat="1" ht="18" customHeight="1">
      <c r="A56" s="79"/>
      <c r="B56" s="11">
        <v>75615</v>
      </c>
      <c r="C56" s="74"/>
      <c r="D56" s="50" t="s">
        <v>118</v>
      </c>
      <c r="E56" s="52">
        <f>E57+E58+E59+E60+E61+E62</f>
        <v>1651000</v>
      </c>
      <c r="F56" s="52">
        <f>F57+F58+F59+F60+F61+F62</f>
        <v>1518692</v>
      </c>
      <c r="G56" s="13">
        <f t="shared" si="1"/>
        <v>91.98619018776499</v>
      </c>
    </row>
    <row r="57" spans="1:7" s="49" customFormat="1" ht="18" customHeight="1">
      <c r="A57" s="79"/>
      <c r="B57" s="11"/>
      <c r="C57" s="74" t="s">
        <v>71</v>
      </c>
      <c r="D57" s="50" t="s">
        <v>24</v>
      </c>
      <c r="E57" s="51">
        <v>1300000</v>
      </c>
      <c r="F57" s="51">
        <v>1139402</v>
      </c>
      <c r="G57" s="13">
        <f t="shared" si="1"/>
        <v>87.64630769230769</v>
      </c>
    </row>
    <row r="58" spans="1:7" s="49" customFormat="1" ht="18" customHeight="1">
      <c r="A58" s="79"/>
      <c r="B58" s="11"/>
      <c r="C58" s="74" t="s">
        <v>72</v>
      </c>
      <c r="D58" s="50" t="s">
        <v>25</v>
      </c>
      <c r="E58" s="51">
        <v>45000</v>
      </c>
      <c r="F58" s="51">
        <v>59773</v>
      </c>
      <c r="G58" s="13">
        <f t="shared" si="1"/>
        <v>132.82888888888888</v>
      </c>
    </row>
    <row r="59" spans="1:7" s="49" customFormat="1" ht="18" customHeight="1">
      <c r="A59" s="79"/>
      <c r="B59" s="11"/>
      <c r="C59" s="74" t="s">
        <v>73</v>
      </c>
      <c r="D59" s="50" t="s">
        <v>26</v>
      </c>
      <c r="E59" s="51">
        <v>297000</v>
      </c>
      <c r="F59" s="51">
        <v>298546</v>
      </c>
      <c r="G59" s="13">
        <f t="shared" si="1"/>
        <v>100.52053872053872</v>
      </c>
    </row>
    <row r="60" spans="1:7" s="49" customFormat="1" ht="18" customHeight="1">
      <c r="A60" s="79"/>
      <c r="B60" s="11"/>
      <c r="C60" s="74" t="s">
        <v>74</v>
      </c>
      <c r="D60" s="50" t="s">
        <v>27</v>
      </c>
      <c r="E60" s="51">
        <v>4500</v>
      </c>
      <c r="F60" s="51">
        <v>2176</v>
      </c>
      <c r="G60" s="13">
        <f t="shared" si="1"/>
        <v>48.355555555555554</v>
      </c>
    </row>
    <row r="61" spans="1:7" s="49" customFormat="1" ht="18" customHeight="1">
      <c r="A61" s="79"/>
      <c r="B61" s="11"/>
      <c r="C61" s="74" t="s">
        <v>75</v>
      </c>
      <c r="D61" s="50" t="s">
        <v>28</v>
      </c>
      <c r="E61" s="51">
        <v>2500</v>
      </c>
      <c r="F61" s="51">
        <v>2388</v>
      </c>
      <c r="G61" s="13">
        <f t="shared" si="1"/>
        <v>95.52000000000001</v>
      </c>
    </row>
    <row r="62" spans="1:7" s="49" customFormat="1" ht="18" customHeight="1">
      <c r="A62" s="79"/>
      <c r="B62" s="11"/>
      <c r="C62" s="74" t="s">
        <v>70</v>
      </c>
      <c r="D62" s="50" t="s">
        <v>84</v>
      </c>
      <c r="E62" s="51">
        <v>2000</v>
      </c>
      <c r="F62" s="51">
        <v>16407</v>
      </c>
      <c r="G62" s="13">
        <f t="shared" si="1"/>
        <v>820.35</v>
      </c>
    </row>
    <row r="63" spans="1:7" s="49" customFormat="1" ht="18" customHeight="1">
      <c r="A63" s="79"/>
      <c r="B63" s="11">
        <v>75616</v>
      </c>
      <c r="C63" s="74"/>
      <c r="D63" s="50" t="s">
        <v>119</v>
      </c>
      <c r="E63" s="52">
        <f>E64+E65+E66+E67+E68+E69+E70+E71+E72+E73+E74+E75+E76</f>
        <v>1131300</v>
      </c>
      <c r="F63" s="52">
        <f>F64+F65+F66+F67+F68+F69+F70+F71+F72+F73+F74+F75+F76</f>
        <v>1269584</v>
      </c>
      <c r="G63" s="13">
        <f t="shared" si="1"/>
        <v>112.22345973658622</v>
      </c>
    </row>
    <row r="64" spans="1:7" s="49" customFormat="1" ht="18" customHeight="1">
      <c r="A64" s="79"/>
      <c r="B64" s="11"/>
      <c r="C64" s="74" t="s">
        <v>71</v>
      </c>
      <c r="D64" s="50" t="s">
        <v>24</v>
      </c>
      <c r="E64" s="51">
        <v>652000</v>
      </c>
      <c r="F64" s="51">
        <v>799885</v>
      </c>
      <c r="G64" s="13">
        <f t="shared" si="1"/>
        <v>122.68174846625767</v>
      </c>
    </row>
    <row r="65" spans="1:7" s="49" customFormat="1" ht="18" customHeight="1">
      <c r="A65" s="79"/>
      <c r="B65" s="11"/>
      <c r="C65" s="74" t="s">
        <v>72</v>
      </c>
      <c r="D65" s="50" t="s">
        <v>25</v>
      </c>
      <c r="E65" s="51">
        <v>210000</v>
      </c>
      <c r="F65" s="51">
        <v>172736</v>
      </c>
      <c r="G65" s="13">
        <f t="shared" si="1"/>
        <v>82.2552380952381</v>
      </c>
    </row>
    <row r="66" spans="1:7" s="49" customFormat="1" ht="18" customHeight="1">
      <c r="A66" s="79"/>
      <c r="B66" s="11"/>
      <c r="C66" s="74" t="s">
        <v>73</v>
      </c>
      <c r="D66" s="50" t="s">
        <v>26</v>
      </c>
      <c r="E66" s="51">
        <v>10000</v>
      </c>
      <c r="F66" s="51">
        <v>8833</v>
      </c>
      <c r="G66" s="13">
        <f t="shared" si="1"/>
        <v>88.33</v>
      </c>
    </row>
    <row r="67" spans="1:7" s="49" customFormat="1" ht="18" customHeight="1">
      <c r="A67" s="79"/>
      <c r="B67" s="11"/>
      <c r="C67" s="74" t="s">
        <v>74</v>
      </c>
      <c r="D67" s="50" t="s">
        <v>27</v>
      </c>
      <c r="E67" s="51">
        <v>76800</v>
      </c>
      <c r="F67" s="51">
        <v>75965</v>
      </c>
      <c r="G67" s="13">
        <f t="shared" si="1"/>
        <v>98.91276041666667</v>
      </c>
    </row>
    <row r="68" spans="1:7" s="49" customFormat="1" ht="18" customHeight="1">
      <c r="A68" s="79"/>
      <c r="B68" s="11"/>
      <c r="C68" s="74" t="s">
        <v>77</v>
      </c>
      <c r="D68" s="50" t="s">
        <v>30</v>
      </c>
      <c r="E68" s="51">
        <v>15000</v>
      </c>
      <c r="F68" s="51">
        <v>16528</v>
      </c>
      <c r="G68" s="13">
        <f t="shared" si="1"/>
        <v>110.18666666666668</v>
      </c>
    </row>
    <row r="69" spans="1:7" s="49" customFormat="1" ht="18" customHeight="1">
      <c r="A69" s="79"/>
      <c r="B69" s="11"/>
      <c r="C69" s="74" t="s">
        <v>78</v>
      </c>
      <c r="D69" s="50" t="s">
        <v>31</v>
      </c>
      <c r="E69" s="51">
        <v>1000</v>
      </c>
      <c r="F69" s="51">
        <v>0</v>
      </c>
      <c r="G69" s="13">
        <f t="shared" si="1"/>
        <v>0</v>
      </c>
    </row>
    <row r="70" spans="1:7" s="49" customFormat="1" ht="18" customHeight="1">
      <c r="A70" s="79"/>
      <c r="B70" s="11"/>
      <c r="C70" s="74" t="s">
        <v>79</v>
      </c>
      <c r="D70" s="50" t="s">
        <v>82</v>
      </c>
      <c r="E70" s="51">
        <v>6000</v>
      </c>
      <c r="F70" s="51">
        <v>5473</v>
      </c>
      <c r="G70" s="13">
        <f t="shared" si="1"/>
        <v>91.21666666666667</v>
      </c>
    </row>
    <row r="71" spans="1:7" s="49" customFormat="1" ht="18" customHeight="1">
      <c r="A71" s="79"/>
      <c r="B71" s="11"/>
      <c r="C71" s="74" t="s">
        <v>80</v>
      </c>
      <c r="D71" s="50" t="s">
        <v>32</v>
      </c>
      <c r="E71" s="51">
        <v>38000</v>
      </c>
      <c r="F71" s="51">
        <v>40430</v>
      </c>
      <c r="G71" s="13">
        <f t="shared" si="1"/>
        <v>106.39473684210526</v>
      </c>
    </row>
    <row r="72" spans="1:7" s="49" customFormat="1" ht="18" customHeight="1">
      <c r="A72" s="79"/>
      <c r="B72" s="11"/>
      <c r="C72" s="74" t="s">
        <v>81</v>
      </c>
      <c r="D72" s="50" t="s">
        <v>33</v>
      </c>
      <c r="E72" s="51">
        <v>7500</v>
      </c>
      <c r="F72" s="51">
        <v>11692</v>
      </c>
      <c r="G72" s="13">
        <f t="shared" si="1"/>
        <v>155.89333333333332</v>
      </c>
    </row>
    <row r="73" spans="1:7" s="49" customFormat="1" ht="18" customHeight="1">
      <c r="A73" s="79"/>
      <c r="B73" s="11"/>
      <c r="C73" s="74" t="s">
        <v>75</v>
      </c>
      <c r="D73" s="50" t="s">
        <v>28</v>
      </c>
      <c r="E73" s="51">
        <v>2000</v>
      </c>
      <c r="F73" s="51">
        <v>3455</v>
      </c>
      <c r="G73" s="13">
        <f t="shared" si="1"/>
        <v>172.75</v>
      </c>
    </row>
    <row r="74" spans="1:7" s="49" customFormat="1" ht="18" customHeight="1">
      <c r="A74" s="79"/>
      <c r="B74" s="11"/>
      <c r="C74" s="74" t="s">
        <v>76</v>
      </c>
      <c r="D74" s="50" t="s">
        <v>29</v>
      </c>
      <c r="E74" s="51">
        <v>100000</v>
      </c>
      <c r="F74" s="51">
        <v>111874</v>
      </c>
      <c r="G74" s="13">
        <f t="shared" si="1"/>
        <v>111.87400000000001</v>
      </c>
    </row>
    <row r="75" spans="1:7" s="49" customFormat="1" ht="18" customHeight="1">
      <c r="A75" s="79"/>
      <c r="B75" s="82"/>
      <c r="C75" s="74" t="s">
        <v>70</v>
      </c>
      <c r="D75" s="50" t="s">
        <v>84</v>
      </c>
      <c r="E75" s="51">
        <v>10000</v>
      </c>
      <c r="F75" s="51">
        <v>19288</v>
      </c>
      <c r="G75" s="13">
        <f t="shared" si="1"/>
        <v>192.88</v>
      </c>
    </row>
    <row r="76" spans="1:7" s="49" customFormat="1" ht="18" customHeight="1">
      <c r="A76" s="79"/>
      <c r="B76" s="82"/>
      <c r="C76" s="74" t="s">
        <v>83</v>
      </c>
      <c r="D76" s="50" t="s">
        <v>34</v>
      </c>
      <c r="E76" s="51">
        <v>3000</v>
      </c>
      <c r="F76" s="51">
        <v>3425</v>
      </c>
      <c r="G76" s="13">
        <f t="shared" si="1"/>
        <v>114.16666666666666</v>
      </c>
    </row>
    <row r="77" spans="1:7" s="49" customFormat="1" ht="18" customHeight="1">
      <c r="A77" s="79"/>
      <c r="B77" s="11">
        <v>75618</v>
      </c>
      <c r="C77" s="74"/>
      <c r="D77" s="50" t="s">
        <v>35</v>
      </c>
      <c r="E77" s="52">
        <f>E78</f>
        <v>34000</v>
      </c>
      <c r="F77" s="52">
        <f>F78</f>
        <v>35163</v>
      </c>
      <c r="G77" s="13">
        <f t="shared" si="1"/>
        <v>103.42058823529412</v>
      </c>
    </row>
    <row r="78" spans="1:7" s="49" customFormat="1" ht="18" customHeight="1">
      <c r="A78" s="79"/>
      <c r="B78" s="11"/>
      <c r="C78" s="74" t="s">
        <v>85</v>
      </c>
      <c r="D78" s="50" t="s">
        <v>35</v>
      </c>
      <c r="E78" s="51">
        <v>34000</v>
      </c>
      <c r="F78" s="51">
        <v>35163</v>
      </c>
      <c r="G78" s="13">
        <f t="shared" si="1"/>
        <v>103.42058823529412</v>
      </c>
    </row>
    <row r="79" spans="1:7" s="49" customFormat="1" ht="18" customHeight="1">
      <c r="A79" s="79"/>
      <c r="B79" s="11">
        <v>75621</v>
      </c>
      <c r="C79" s="74"/>
      <c r="D79" s="50" t="s">
        <v>36</v>
      </c>
      <c r="E79" s="52">
        <f>E80+E81</f>
        <v>932089</v>
      </c>
      <c r="F79" s="52">
        <f>F80+F81</f>
        <v>960604</v>
      </c>
      <c r="G79" s="13">
        <f t="shared" si="1"/>
        <v>103.05925721685377</v>
      </c>
    </row>
    <row r="80" spans="1:7" s="49" customFormat="1" ht="18" customHeight="1">
      <c r="A80" s="79"/>
      <c r="B80" s="76"/>
      <c r="C80" s="74" t="s">
        <v>86</v>
      </c>
      <c r="D80" s="50" t="s">
        <v>37</v>
      </c>
      <c r="E80" s="51">
        <v>912089</v>
      </c>
      <c r="F80" s="51">
        <v>945794</v>
      </c>
      <c r="G80" s="13">
        <f t="shared" si="1"/>
        <v>103.69536306215733</v>
      </c>
    </row>
    <row r="81" spans="1:7" s="49" customFormat="1" ht="18" customHeight="1">
      <c r="A81" s="79"/>
      <c r="B81" s="76"/>
      <c r="C81" s="74" t="s">
        <v>87</v>
      </c>
      <c r="D81" s="50" t="s">
        <v>38</v>
      </c>
      <c r="E81" s="51">
        <v>20000</v>
      </c>
      <c r="F81" s="51">
        <v>14810</v>
      </c>
      <c r="G81" s="13">
        <f t="shared" si="1"/>
        <v>74.05000000000001</v>
      </c>
    </row>
    <row r="82" spans="1:7" ht="19.5" customHeight="1">
      <c r="A82" s="93">
        <v>758</v>
      </c>
      <c r="B82" s="75"/>
      <c r="C82" s="88"/>
      <c r="D82" s="29" t="s">
        <v>39</v>
      </c>
      <c r="E82" s="30">
        <f>E84+E86+E88+E90</f>
        <v>6334032</v>
      </c>
      <c r="F82" s="30">
        <f>F84+F86+F88+F90</f>
        <v>6335628</v>
      </c>
      <c r="G82" s="14">
        <f>(F82/E82)*100</f>
        <v>100.02519722034874</v>
      </c>
    </row>
    <row r="83" spans="1:7" ht="3" customHeight="1">
      <c r="A83" s="96"/>
      <c r="B83" s="31"/>
      <c r="C83" s="85"/>
      <c r="D83" s="1"/>
      <c r="E83" s="7"/>
      <c r="F83" s="7"/>
      <c r="G83" s="31"/>
    </row>
    <row r="84" spans="1:8" s="49" customFormat="1" ht="18" customHeight="1">
      <c r="A84" s="79"/>
      <c r="B84" s="11">
        <v>75801</v>
      </c>
      <c r="C84" s="74"/>
      <c r="D84" s="50" t="s">
        <v>96</v>
      </c>
      <c r="E84" s="52">
        <f>E85</f>
        <v>4879036</v>
      </c>
      <c r="F84" s="52">
        <f>F85</f>
        <v>4879036</v>
      </c>
      <c r="G84" s="13">
        <f>(F84/E84)*100</f>
        <v>100</v>
      </c>
      <c r="H84" s="58"/>
    </row>
    <row r="85" spans="1:7" s="49" customFormat="1" ht="18" customHeight="1">
      <c r="A85" s="79"/>
      <c r="B85" s="11"/>
      <c r="C85" s="74" t="s">
        <v>88</v>
      </c>
      <c r="D85" s="50" t="s">
        <v>40</v>
      </c>
      <c r="E85" s="51">
        <v>4879036</v>
      </c>
      <c r="F85" s="51">
        <v>4879036</v>
      </c>
      <c r="G85" s="13">
        <f>(F85/E85)*100</f>
        <v>100</v>
      </c>
    </row>
    <row r="86" spans="1:7" s="49" customFormat="1" ht="18" customHeight="1">
      <c r="A86" s="79"/>
      <c r="B86" s="11">
        <v>75807</v>
      </c>
      <c r="C86" s="74"/>
      <c r="D86" s="50" t="s">
        <v>106</v>
      </c>
      <c r="E86" s="52">
        <f>E87</f>
        <v>1345892</v>
      </c>
      <c r="F86" s="52">
        <f>F87</f>
        <v>1345892</v>
      </c>
      <c r="G86" s="13">
        <f>(F86/E86)*100</f>
        <v>100</v>
      </c>
    </row>
    <row r="87" spans="1:7" s="49" customFormat="1" ht="18" customHeight="1">
      <c r="A87" s="79"/>
      <c r="B87" s="11"/>
      <c r="C87" s="74" t="s">
        <v>88</v>
      </c>
      <c r="D87" s="50" t="s">
        <v>41</v>
      </c>
      <c r="E87" s="51">
        <v>1345892</v>
      </c>
      <c r="F87" s="51">
        <v>1345892</v>
      </c>
      <c r="G87" s="13">
        <f>(F87/E87)*100</f>
        <v>100</v>
      </c>
    </row>
    <row r="88" spans="1:7" s="49" customFormat="1" ht="18" customHeight="1">
      <c r="A88" s="79"/>
      <c r="B88" s="11">
        <v>75814</v>
      </c>
      <c r="C88" s="74"/>
      <c r="D88" s="50" t="s">
        <v>42</v>
      </c>
      <c r="E88" s="51">
        <f>E89</f>
        <v>0</v>
      </c>
      <c r="F88" s="52">
        <f>F89</f>
        <v>1596</v>
      </c>
      <c r="G88" s="13">
        <v>0</v>
      </c>
    </row>
    <row r="89" spans="1:7" s="49" customFormat="1" ht="18" customHeight="1">
      <c r="A89" s="79"/>
      <c r="B89" s="11"/>
      <c r="C89" s="74" t="s">
        <v>83</v>
      </c>
      <c r="D89" s="50" t="s">
        <v>135</v>
      </c>
      <c r="E89" s="51">
        <v>0</v>
      </c>
      <c r="F89" s="51">
        <v>1596</v>
      </c>
      <c r="G89" s="13">
        <v>0</v>
      </c>
    </row>
    <row r="90" spans="1:7" s="49" customFormat="1" ht="18" customHeight="1">
      <c r="A90" s="79"/>
      <c r="B90" s="11">
        <v>75831</v>
      </c>
      <c r="C90" s="74"/>
      <c r="D90" s="50" t="s">
        <v>105</v>
      </c>
      <c r="E90" s="52">
        <f>E91</f>
        <v>109104</v>
      </c>
      <c r="F90" s="52">
        <f>F91</f>
        <v>109104</v>
      </c>
      <c r="G90" s="13">
        <f>(F90/E90)*100</f>
        <v>100</v>
      </c>
    </row>
    <row r="91" spans="1:7" s="49" customFormat="1" ht="18" customHeight="1">
      <c r="A91" s="79"/>
      <c r="B91" s="11"/>
      <c r="C91" s="74" t="s">
        <v>88</v>
      </c>
      <c r="D91" s="50" t="s">
        <v>41</v>
      </c>
      <c r="E91" s="51">
        <v>109104</v>
      </c>
      <c r="F91" s="51">
        <v>109104</v>
      </c>
      <c r="G91" s="13">
        <f>(F91/E91)*100</f>
        <v>100</v>
      </c>
    </row>
    <row r="92" spans="1:7" ht="19.5" customHeight="1">
      <c r="A92" s="40">
        <v>801</v>
      </c>
      <c r="B92" s="75"/>
      <c r="C92" s="88"/>
      <c r="D92" s="29" t="s">
        <v>43</v>
      </c>
      <c r="E92" s="30">
        <f>E94+E97+E99</f>
        <v>59925</v>
      </c>
      <c r="F92" s="30">
        <f>F94+F97+F99</f>
        <v>54175</v>
      </c>
      <c r="G92" s="32">
        <f>(F92/E92)*100</f>
        <v>90.40467250730079</v>
      </c>
    </row>
    <row r="93" spans="1:7" ht="3" customHeight="1">
      <c r="A93" s="96"/>
      <c r="B93" s="31"/>
      <c r="C93" s="85"/>
      <c r="D93" s="1"/>
      <c r="E93" s="7"/>
      <c r="F93" s="7"/>
      <c r="G93" s="132" t="e">
        <f aca="true" t="shared" si="2" ref="G93:G105">(F93/E93)*100</f>
        <v>#DIV/0!</v>
      </c>
    </row>
    <row r="94" spans="1:7" s="49" customFormat="1" ht="18" customHeight="1">
      <c r="A94" s="79"/>
      <c r="B94" s="11">
        <v>80101</v>
      </c>
      <c r="C94" s="74"/>
      <c r="D94" s="50" t="s">
        <v>44</v>
      </c>
      <c r="E94" s="52">
        <f>E95+E96</f>
        <v>4825</v>
      </c>
      <c r="F94" s="53">
        <f>F95+F96</f>
        <v>5376</v>
      </c>
      <c r="G94" s="66">
        <f t="shared" si="2"/>
        <v>111.419689119171</v>
      </c>
    </row>
    <row r="95" spans="1:8" s="49" customFormat="1" ht="18" customHeight="1">
      <c r="A95" s="16"/>
      <c r="B95" s="16"/>
      <c r="C95" s="45" t="s">
        <v>89</v>
      </c>
      <c r="D95" s="47" t="s">
        <v>45</v>
      </c>
      <c r="E95" s="59">
        <v>1000</v>
      </c>
      <c r="F95" s="59">
        <v>1551</v>
      </c>
      <c r="G95" s="66">
        <f t="shared" si="2"/>
        <v>155.1</v>
      </c>
      <c r="H95" s="131"/>
    </row>
    <row r="96" spans="1:7" s="49" customFormat="1" ht="18" customHeight="1">
      <c r="A96" s="79"/>
      <c r="B96" s="11"/>
      <c r="C96" s="74" t="s">
        <v>90</v>
      </c>
      <c r="D96" s="50" t="s">
        <v>102</v>
      </c>
      <c r="E96" s="51">
        <v>3825</v>
      </c>
      <c r="F96" s="54">
        <v>3825</v>
      </c>
      <c r="G96" s="66">
        <f t="shared" si="2"/>
        <v>100</v>
      </c>
    </row>
    <row r="97" spans="1:7" s="49" customFormat="1" ht="18" customHeight="1">
      <c r="A97" s="79"/>
      <c r="B97" s="11">
        <v>80104</v>
      </c>
      <c r="C97" s="74"/>
      <c r="D97" s="50" t="s">
        <v>58</v>
      </c>
      <c r="E97" s="52">
        <f>E98</f>
        <v>55000</v>
      </c>
      <c r="F97" s="53">
        <f>F98</f>
        <v>48699</v>
      </c>
      <c r="G97" s="66">
        <f t="shared" si="2"/>
        <v>88.54363636363637</v>
      </c>
    </row>
    <row r="98" spans="1:7" s="49" customFormat="1" ht="18" customHeight="1">
      <c r="A98" s="79"/>
      <c r="B98" s="11"/>
      <c r="C98" s="74" t="s">
        <v>89</v>
      </c>
      <c r="D98" s="50" t="s">
        <v>45</v>
      </c>
      <c r="E98" s="51">
        <v>55000</v>
      </c>
      <c r="F98" s="54">
        <v>48699</v>
      </c>
      <c r="G98" s="66">
        <f t="shared" si="2"/>
        <v>88.54363636363637</v>
      </c>
    </row>
    <row r="99" spans="1:7" s="49" customFormat="1" ht="18" customHeight="1">
      <c r="A99" s="60"/>
      <c r="B99" s="121">
        <v>80195</v>
      </c>
      <c r="C99" s="125"/>
      <c r="D99" s="123" t="s">
        <v>131</v>
      </c>
      <c r="E99" s="130">
        <f>E100</f>
        <v>100</v>
      </c>
      <c r="F99" s="48">
        <f>F100</f>
        <v>100</v>
      </c>
      <c r="G99" s="66">
        <f t="shared" si="2"/>
        <v>100</v>
      </c>
    </row>
    <row r="100" spans="1:7" s="49" customFormat="1" ht="18" customHeight="1">
      <c r="A100" s="124"/>
      <c r="B100" s="121"/>
      <c r="C100" s="126" t="s">
        <v>90</v>
      </c>
      <c r="D100" s="50" t="s">
        <v>102</v>
      </c>
      <c r="E100" s="104">
        <v>100</v>
      </c>
      <c r="F100" s="54">
        <v>100</v>
      </c>
      <c r="G100" s="66">
        <f t="shared" si="2"/>
        <v>100</v>
      </c>
    </row>
    <row r="101" spans="1:7" ht="19.5" customHeight="1">
      <c r="A101" s="40">
        <v>851</v>
      </c>
      <c r="B101" s="77"/>
      <c r="C101" s="72"/>
      <c r="D101" s="24" t="s">
        <v>47</v>
      </c>
      <c r="E101" s="25">
        <f>E103</f>
        <v>167450</v>
      </c>
      <c r="F101" s="25">
        <f>F103</f>
        <v>168008</v>
      </c>
      <c r="G101" s="38">
        <f t="shared" si="2"/>
        <v>100.33323380113465</v>
      </c>
    </row>
    <row r="102" spans="1:7" ht="3" customHeight="1">
      <c r="A102" s="96"/>
      <c r="B102" s="31"/>
      <c r="C102" s="85"/>
      <c r="D102" s="1"/>
      <c r="E102" s="7"/>
      <c r="F102" s="65"/>
      <c r="G102" s="66" t="e">
        <f t="shared" si="2"/>
        <v>#DIV/0!</v>
      </c>
    </row>
    <row r="103" spans="1:7" s="49" customFormat="1" ht="18" customHeight="1">
      <c r="A103" s="79"/>
      <c r="B103" s="11">
        <v>85154</v>
      </c>
      <c r="C103" s="74"/>
      <c r="D103" s="50" t="s">
        <v>48</v>
      </c>
      <c r="E103" s="52">
        <f>E104</f>
        <v>167450</v>
      </c>
      <c r="F103" s="52">
        <f>F104</f>
        <v>168008</v>
      </c>
      <c r="G103" s="66">
        <f t="shared" si="2"/>
        <v>100.33323380113465</v>
      </c>
    </row>
    <row r="104" spans="1:7" s="49" customFormat="1" ht="18" customHeight="1">
      <c r="A104" s="111"/>
      <c r="B104" s="112"/>
      <c r="C104" s="113" t="s">
        <v>91</v>
      </c>
      <c r="D104" s="114" t="s">
        <v>49</v>
      </c>
      <c r="E104" s="115">
        <v>167450</v>
      </c>
      <c r="F104" s="115">
        <v>168008</v>
      </c>
      <c r="G104" s="66">
        <f t="shared" si="2"/>
        <v>100.33323380113465</v>
      </c>
    </row>
    <row r="105" spans="1:7" ht="19.5" customHeight="1">
      <c r="A105" s="93">
        <v>852</v>
      </c>
      <c r="B105" s="75"/>
      <c r="C105" s="88"/>
      <c r="D105" s="29" t="s">
        <v>50</v>
      </c>
      <c r="E105" s="30">
        <f>E107+E111+E113+E117+E119+E121</f>
        <v>2703153</v>
      </c>
      <c r="F105" s="30">
        <f>F107+F111+F113+F117+F119+F121</f>
        <v>2700385</v>
      </c>
      <c r="G105" s="38">
        <f t="shared" si="2"/>
        <v>99.89760106068728</v>
      </c>
    </row>
    <row r="106" spans="1:7" ht="3" customHeight="1">
      <c r="A106" s="96"/>
      <c r="B106" s="31"/>
      <c r="C106" s="85"/>
      <c r="D106" s="1"/>
      <c r="E106" s="7"/>
      <c r="F106" s="7"/>
      <c r="G106" s="31"/>
    </row>
    <row r="107" spans="1:7" s="49" customFormat="1" ht="18" customHeight="1">
      <c r="A107" s="79"/>
      <c r="B107" s="11">
        <v>85212</v>
      </c>
      <c r="C107" s="74"/>
      <c r="D107" s="50" t="s">
        <v>92</v>
      </c>
      <c r="E107" s="52">
        <f>E109+E110+E108</f>
        <v>2172566</v>
      </c>
      <c r="F107" s="52">
        <f>F109+F110+F108</f>
        <v>2173486</v>
      </c>
      <c r="G107" s="13">
        <f>(F107/E107)*100</f>
        <v>100.04234623942381</v>
      </c>
    </row>
    <row r="108" spans="1:7" s="49" customFormat="1" ht="18" customHeight="1">
      <c r="A108" s="79"/>
      <c r="B108" s="11"/>
      <c r="C108" s="74" t="s">
        <v>63</v>
      </c>
      <c r="D108" s="50" t="s">
        <v>7</v>
      </c>
      <c r="E108" s="51">
        <v>0</v>
      </c>
      <c r="F108" s="51">
        <v>920</v>
      </c>
      <c r="G108" s="13" t="s">
        <v>101</v>
      </c>
    </row>
    <row r="109" spans="1:7" s="49" customFormat="1" ht="18" customHeight="1">
      <c r="A109" s="79"/>
      <c r="B109" s="11"/>
      <c r="C109" s="74" t="s">
        <v>67</v>
      </c>
      <c r="D109" s="50" t="s">
        <v>51</v>
      </c>
      <c r="E109" s="51">
        <v>2171219</v>
      </c>
      <c r="F109" s="51">
        <v>2171219</v>
      </c>
      <c r="G109" s="13">
        <f>(F109/E109)*100</f>
        <v>100</v>
      </c>
    </row>
    <row r="110" spans="1:7" s="49" customFormat="1" ht="18" customHeight="1">
      <c r="A110" s="79"/>
      <c r="B110" s="11"/>
      <c r="C110" s="74" t="s">
        <v>110</v>
      </c>
      <c r="D110" s="50" t="s">
        <v>127</v>
      </c>
      <c r="E110" s="51">
        <v>1347</v>
      </c>
      <c r="F110" s="51">
        <v>1347</v>
      </c>
      <c r="G110" s="13">
        <f aca="true" t="shared" si="3" ref="G110:G131">(F110/E110)*100</f>
        <v>100</v>
      </c>
    </row>
    <row r="111" spans="1:7" s="49" customFormat="1" ht="18" customHeight="1">
      <c r="A111" s="79"/>
      <c r="B111" s="11">
        <v>85213</v>
      </c>
      <c r="C111" s="74"/>
      <c r="D111" s="50" t="s">
        <v>100</v>
      </c>
      <c r="E111" s="52">
        <f>E112</f>
        <v>15301</v>
      </c>
      <c r="F111" s="52">
        <f>F112</f>
        <v>15301</v>
      </c>
      <c r="G111" s="13">
        <f t="shared" si="3"/>
        <v>100</v>
      </c>
    </row>
    <row r="112" spans="1:7" s="49" customFormat="1" ht="18" customHeight="1">
      <c r="A112" s="79"/>
      <c r="B112" s="11"/>
      <c r="C112" s="74" t="s">
        <v>67</v>
      </c>
      <c r="D112" s="50" t="s">
        <v>52</v>
      </c>
      <c r="E112" s="51">
        <v>15301</v>
      </c>
      <c r="F112" s="51">
        <v>15301</v>
      </c>
      <c r="G112" s="13">
        <f t="shared" si="3"/>
        <v>100</v>
      </c>
    </row>
    <row r="113" spans="1:7" s="49" customFormat="1" ht="18" customHeight="1">
      <c r="A113" s="79"/>
      <c r="B113" s="11">
        <v>85214</v>
      </c>
      <c r="C113" s="74"/>
      <c r="D113" s="50" t="s">
        <v>97</v>
      </c>
      <c r="E113" s="52">
        <f>E115+E116+E114</f>
        <v>290500</v>
      </c>
      <c r="F113" s="52">
        <f>F115+F116+F114</f>
        <v>291675</v>
      </c>
      <c r="G113" s="13">
        <f t="shared" si="3"/>
        <v>100.40447504302925</v>
      </c>
    </row>
    <row r="114" spans="1:7" s="49" customFormat="1" ht="18" customHeight="1">
      <c r="A114" s="79"/>
      <c r="B114" s="11"/>
      <c r="C114" s="74" t="s">
        <v>111</v>
      </c>
      <c r="D114" s="50" t="s">
        <v>128</v>
      </c>
      <c r="E114" s="51">
        <v>0</v>
      </c>
      <c r="F114" s="51">
        <v>1175</v>
      </c>
      <c r="G114" s="13">
        <v>0</v>
      </c>
    </row>
    <row r="115" spans="1:7" s="49" customFormat="1" ht="18" customHeight="1">
      <c r="A115" s="79"/>
      <c r="B115" s="11"/>
      <c r="C115" s="74" t="s">
        <v>67</v>
      </c>
      <c r="D115" s="50" t="s">
        <v>54</v>
      </c>
      <c r="E115" s="51">
        <v>125500</v>
      </c>
      <c r="F115" s="51">
        <v>125500</v>
      </c>
      <c r="G115" s="13">
        <f t="shared" si="3"/>
        <v>100</v>
      </c>
    </row>
    <row r="116" spans="1:7" s="49" customFormat="1" ht="18" customHeight="1">
      <c r="A116" s="79"/>
      <c r="B116" s="11"/>
      <c r="C116" s="74" t="s">
        <v>90</v>
      </c>
      <c r="D116" s="50" t="s">
        <v>53</v>
      </c>
      <c r="E116" s="51">
        <v>165000</v>
      </c>
      <c r="F116" s="51">
        <v>165000</v>
      </c>
      <c r="G116" s="13">
        <f t="shared" si="3"/>
        <v>100</v>
      </c>
    </row>
    <row r="117" spans="1:7" s="49" customFormat="1" ht="18" customHeight="1">
      <c r="A117" s="79"/>
      <c r="B117" s="11">
        <v>85219</v>
      </c>
      <c r="C117" s="74"/>
      <c r="D117" s="50" t="s">
        <v>55</v>
      </c>
      <c r="E117" s="52">
        <f>E118</f>
        <v>102047</v>
      </c>
      <c r="F117" s="52">
        <f>F118</f>
        <v>102047</v>
      </c>
      <c r="G117" s="13">
        <f t="shared" si="3"/>
        <v>100</v>
      </c>
    </row>
    <row r="118" spans="1:7" s="49" customFormat="1" ht="18" customHeight="1">
      <c r="A118" s="79"/>
      <c r="B118" s="11"/>
      <c r="C118" s="74" t="s">
        <v>90</v>
      </c>
      <c r="D118" s="50" t="s">
        <v>53</v>
      </c>
      <c r="E118" s="51">
        <v>102047</v>
      </c>
      <c r="F118" s="51">
        <v>102047</v>
      </c>
      <c r="G118" s="13">
        <f t="shared" si="3"/>
        <v>100</v>
      </c>
    </row>
    <row r="119" spans="1:7" s="49" customFormat="1" ht="18" customHeight="1">
      <c r="A119" s="79"/>
      <c r="B119" s="11">
        <v>85228</v>
      </c>
      <c r="C119" s="74"/>
      <c r="D119" s="50" t="s">
        <v>56</v>
      </c>
      <c r="E119" s="52">
        <f>E120</f>
        <v>10000</v>
      </c>
      <c r="F119" s="52">
        <f>F120</f>
        <v>5137</v>
      </c>
      <c r="G119" s="13">
        <f t="shared" si="3"/>
        <v>51.370000000000005</v>
      </c>
    </row>
    <row r="120" spans="1:7" s="49" customFormat="1" ht="18" customHeight="1">
      <c r="A120" s="79"/>
      <c r="B120" s="11"/>
      <c r="C120" s="74" t="s">
        <v>89</v>
      </c>
      <c r="D120" s="50" t="s">
        <v>45</v>
      </c>
      <c r="E120" s="51">
        <v>10000</v>
      </c>
      <c r="F120" s="51">
        <v>5137</v>
      </c>
      <c r="G120" s="13">
        <f t="shared" si="3"/>
        <v>51.370000000000005</v>
      </c>
    </row>
    <row r="121" spans="1:7" s="49" customFormat="1" ht="18" customHeight="1">
      <c r="A121" s="79"/>
      <c r="B121" s="11">
        <v>85295</v>
      </c>
      <c r="C121" s="74"/>
      <c r="D121" s="50" t="s">
        <v>46</v>
      </c>
      <c r="E121" s="52">
        <f>E123+E122+E124</f>
        <v>112739</v>
      </c>
      <c r="F121" s="52">
        <f>F123+F122+F124</f>
        <v>112739</v>
      </c>
      <c r="G121" s="13">
        <f t="shared" si="3"/>
        <v>100</v>
      </c>
    </row>
    <row r="122" spans="1:7" s="49" customFormat="1" ht="26.25" customHeight="1">
      <c r="A122" s="79"/>
      <c r="B122" s="11"/>
      <c r="C122" s="74" t="s">
        <v>112</v>
      </c>
      <c r="D122" s="146" t="s">
        <v>126</v>
      </c>
      <c r="E122" s="51">
        <v>15000</v>
      </c>
      <c r="F122" s="51">
        <v>15000</v>
      </c>
      <c r="G122" s="13">
        <f t="shared" si="3"/>
        <v>100</v>
      </c>
    </row>
    <row r="123" spans="1:7" s="49" customFormat="1" ht="18" customHeight="1">
      <c r="A123" s="79"/>
      <c r="B123" s="76"/>
      <c r="C123" s="74" t="s">
        <v>90</v>
      </c>
      <c r="D123" s="50" t="s">
        <v>57</v>
      </c>
      <c r="E123" s="51">
        <v>74239</v>
      </c>
      <c r="F123" s="51">
        <v>74239</v>
      </c>
      <c r="G123" s="13">
        <f t="shared" si="3"/>
        <v>100</v>
      </c>
    </row>
    <row r="124" spans="1:7" s="49" customFormat="1" ht="18" customHeight="1">
      <c r="A124" s="16"/>
      <c r="B124" s="133"/>
      <c r="C124" s="122" t="s">
        <v>113</v>
      </c>
      <c r="D124" s="134" t="s">
        <v>136</v>
      </c>
      <c r="E124" s="51">
        <v>23500</v>
      </c>
      <c r="F124" s="54">
        <v>23500</v>
      </c>
      <c r="G124" s="135">
        <f t="shared" si="3"/>
        <v>100</v>
      </c>
    </row>
    <row r="125" spans="1:7" ht="19.5" customHeight="1">
      <c r="A125" s="40">
        <v>854</v>
      </c>
      <c r="B125" s="41"/>
      <c r="C125" s="42"/>
      <c r="D125" s="29" t="s">
        <v>107</v>
      </c>
      <c r="E125" s="30">
        <f>E127</f>
        <v>139638</v>
      </c>
      <c r="F125" s="39">
        <f>F127</f>
        <v>139638</v>
      </c>
      <c r="G125" s="136">
        <f t="shared" si="3"/>
        <v>100</v>
      </c>
    </row>
    <row r="126" spans="1:7" ht="3" customHeight="1">
      <c r="A126" s="43"/>
      <c r="B126" s="3"/>
      <c r="C126" s="5"/>
      <c r="D126" s="1"/>
      <c r="E126" s="7"/>
      <c r="F126" s="7"/>
      <c r="G126" s="118" t="e">
        <f t="shared" si="3"/>
        <v>#DIV/0!</v>
      </c>
    </row>
    <row r="127" spans="1:7" s="49" customFormat="1" ht="18" customHeight="1">
      <c r="A127" s="60"/>
      <c r="B127" s="61">
        <v>85415</v>
      </c>
      <c r="C127" s="62"/>
      <c r="D127" s="50" t="s">
        <v>108</v>
      </c>
      <c r="E127" s="52">
        <f>E128</f>
        <v>139638</v>
      </c>
      <c r="F127" s="52">
        <f>F128</f>
        <v>139638</v>
      </c>
      <c r="G127" s="12">
        <f t="shared" si="3"/>
        <v>100</v>
      </c>
    </row>
    <row r="128" spans="1:7" s="49" customFormat="1" ht="18" customHeight="1">
      <c r="A128" s="60"/>
      <c r="B128" s="61"/>
      <c r="C128" s="62" t="s">
        <v>90</v>
      </c>
      <c r="D128" s="50" t="s">
        <v>124</v>
      </c>
      <c r="E128" s="51">
        <v>139638</v>
      </c>
      <c r="F128" s="54">
        <v>139638</v>
      </c>
      <c r="G128" s="12">
        <f t="shared" si="3"/>
        <v>100</v>
      </c>
    </row>
    <row r="129" spans="1:7" s="145" customFormat="1" ht="31.5" customHeight="1">
      <c r="A129" s="140">
        <v>921</v>
      </c>
      <c r="B129" s="140"/>
      <c r="C129" s="141"/>
      <c r="D129" s="142" t="s">
        <v>122</v>
      </c>
      <c r="E129" s="143">
        <f>E130</f>
        <v>5993</v>
      </c>
      <c r="F129" s="143">
        <f>F130</f>
        <v>5993</v>
      </c>
      <c r="G129" s="144">
        <f t="shared" si="3"/>
        <v>100</v>
      </c>
    </row>
    <row r="130" spans="1:7" s="49" customFormat="1" ht="18" customHeight="1">
      <c r="A130" s="60"/>
      <c r="B130" s="61">
        <v>9216</v>
      </c>
      <c r="C130" s="62"/>
      <c r="D130" s="123" t="s">
        <v>123</v>
      </c>
      <c r="E130" s="129">
        <f>E131</f>
        <v>5993</v>
      </c>
      <c r="F130" s="129">
        <f>F131</f>
        <v>5993</v>
      </c>
      <c r="G130" s="12">
        <f t="shared" si="3"/>
        <v>100</v>
      </c>
    </row>
    <row r="131" spans="1:7" s="49" customFormat="1" ht="28.5" customHeight="1">
      <c r="A131" s="60"/>
      <c r="B131" s="83"/>
      <c r="C131" s="62" t="s">
        <v>112</v>
      </c>
      <c r="D131" s="50" t="s">
        <v>125</v>
      </c>
      <c r="E131" s="51">
        <v>5993</v>
      </c>
      <c r="F131" s="54">
        <v>5993</v>
      </c>
      <c r="G131" s="12">
        <f t="shared" si="3"/>
        <v>100</v>
      </c>
    </row>
    <row r="132" spans="1:7" ht="12.75" customHeight="1">
      <c r="A132" s="404" t="s">
        <v>59</v>
      </c>
      <c r="B132" s="405"/>
      <c r="C132" s="405"/>
      <c r="D132" s="405"/>
      <c r="E132" s="408">
        <f>E10+E14+E18+E24+E31+E37+E46+E51+E82+E92+E101+E105+E125+E129</f>
        <v>14407456</v>
      </c>
      <c r="F132" s="408">
        <f>F10+F14+F18+F24+F31+F37+F46+F51+F82+F92+F101+F105+F125+F129</f>
        <v>13571131</v>
      </c>
      <c r="G132" s="409">
        <v>100.1</v>
      </c>
    </row>
    <row r="133" spans="1:7" s="8" customFormat="1" ht="21.75" customHeight="1">
      <c r="A133" s="406"/>
      <c r="B133" s="407"/>
      <c r="C133" s="407"/>
      <c r="D133" s="407"/>
      <c r="E133" s="408"/>
      <c r="F133" s="408"/>
      <c r="G133" s="410"/>
    </row>
    <row r="134" spans="1:7" ht="15.75">
      <c r="A134" s="17"/>
      <c r="B134" s="68"/>
      <c r="C134" s="68"/>
      <c r="D134" s="18"/>
      <c r="E134" s="18"/>
      <c r="F134" s="18"/>
      <c r="G134" s="2"/>
    </row>
    <row r="135" spans="1:7" s="107" customFormat="1" ht="15.75">
      <c r="A135" s="105"/>
      <c r="B135" s="260" t="s">
        <v>98</v>
      </c>
      <c r="C135" s="260"/>
      <c r="D135" s="260"/>
      <c r="E135" s="106"/>
      <c r="F135" s="106"/>
      <c r="G135" s="105"/>
    </row>
    <row r="136" spans="1:7" s="107" customFormat="1" ht="15.75">
      <c r="A136" s="105"/>
      <c r="B136" s="260" t="s">
        <v>154</v>
      </c>
      <c r="C136" s="260"/>
      <c r="D136" s="260"/>
      <c r="E136" s="106"/>
      <c r="F136" s="106"/>
      <c r="G136" s="105"/>
    </row>
    <row r="137" spans="3:7" s="108" customFormat="1" ht="15.75">
      <c r="C137" s="105"/>
      <c r="D137" s="109"/>
      <c r="G137" s="110"/>
    </row>
    <row r="138" spans="4:7" ht="15.75">
      <c r="D138" s="17"/>
      <c r="E138" s="68"/>
      <c r="F138" s="68"/>
      <c r="G138" s="2"/>
    </row>
    <row r="139" spans="1:7" ht="15.75">
      <c r="A139" s="17"/>
      <c r="B139" s="68"/>
      <c r="C139" s="68"/>
      <c r="D139" s="18"/>
      <c r="E139" s="18"/>
      <c r="F139" s="18"/>
      <c r="G139" s="2"/>
    </row>
    <row r="140" spans="1:7" ht="15.75">
      <c r="A140" s="17"/>
      <c r="B140" s="68"/>
      <c r="C140" s="68"/>
      <c r="D140" s="18"/>
      <c r="E140" s="18"/>
      <c r="F140" s="18"/>
      <c r="G140" s="2"/>
    </row>
    <row r="141" spans="1:7" ht="15.75">
      <c r="A141" s="17"/>
      <c r="B141" s="68"/>
      <c r="C141" s="68"/>
      <c r="D141" s="18"/>
      <c r="E141" s="18"/>
      <c r="F141" s="18"/>
      <c r="G141" s="2"/>
    </row>
    <row r="142" spans="1:7" ht="15.75">
      <c r="A142" s="17"/>
      <c r="B142" s="68"/>
      <c r="C142" s="68"/>
      <c r="D142" s="18"/>
      <c r="E142" s="18"/>
      <c r="F142" s="18"/>
      <c r="G142" s="2"/>
    </row>
    <row r="143" spans="1:7" ht="15.75">
      <c r="A143" s="17"/>
      <c r="B143" s="68"/>
      <c r="C143" s="68"/>
      <c r="D143" s="18"/>
      <c r="E143" s="18"/>
      <c r="F143" s="18"/>
      <c r="G143" s="2"/>
    </row>
    <row r="144" spans="1:7" ht="15.75">
      <c r="A144" s="17"/>
      <c r="B144" s="68"/>
      <c r="C144" s="68"/>
      <c r="D144" s="18"/>
      <c r="E144" s="18"/>
      <c r="F144" s="18"/>
      <c r="G144" s="2"/>
    </row>
    <row r="145" spans="1:7" ht="15.75">
      <c r="A145" s="17"/>
      <c r="B145" s="68"/>
      <c r="C145" s="68"/>
      <c r="D145" s="18"/>
      <c r="E145" s="18"/>
      <c r="F145" s="18"/>
      <c r="G145" s="2"/>
    </row>
    <row r="146" spans="1:7" ht="15.75">
      <c r="A146" s="17"/>
      <c r="B146" s="68"/>
      <c r="C146" s="68"/>
      <c r="D146" s="18"/>
      <c r="E146" s="18"/>
      <c r="F146" s="18"/>
      <c r="G146" s="2"/>
    </row>
    <row r="147" spans="1:7" ht="15.75">
      <c r="A147" s="17"/>
      <c r="B147" s="68"/>
      <c r="C147" s="68"/>
      <c r="D147" s="18"/>
      <c r="E147" s="18"/>
      <c r="F147" s="18"/>
      <c r="G147" s="2"/>
    </row>
    <row r="148" spans="1:7" ht="15.75">
      <c r="A148" s="17"/>
      <c r="B148" s="68"/>
      <c r="C148" s="68"/>
      <c r="D148" s="18"/>
      <c r="E148" s="18"/>
      <c r="F148" s="18"/>
      <c r="G148" s="2"/>
    </row>
    <row r="149" spans="1:7" ht="15.75">
      <c r="A149" s="17"/>
      <c r="B149" s="68"/>
      <c r="C149" s="68"/>
      <c r="D149" s="18"/>
      <c r="E149" s="18"/>
      <c r="F149" s="18"/>
      <c r="G149" s="2"/>
    </row>
    <row r="150" spans="1:7" ht="15.75">
      <c r="A150" s="17"/>
      <c r="B150" s="68"/>
      <c r="C150" s="68"/>
      <c r="D150" s="18"/>
      <c r="E150" s="18"/>
      <c r="F150" s="18"/>
      <c r="G150" s="2"/>
    </row>
    <row r="151" spans="1:7" ht="15.75">
      <c r="A151" s="17"/>
      <c r="B151" s="68"/>
      <c r="C151" s="68"/>
      <c r="D151" s="18"/>
      <c r="E151" s="18"/>
      <c r="F151" s="18"/>
      <c r="G151" s="2"/>
    </row>
    <row r="152" spans="1:7" ht="15.75">
      <c r="A152" s="17"/>
      <c r="B152" s="68"/>
      <c r="C152" s="68"/>
      <c r="D152" s="18"/>
      <c r="E152" s="18"/>
      <c r="F152" s="18"/>
      <c r="G152" s="2"/>
    </row>
    <row r="153" spans="1:7" ht="15.75">
      <c r="A153" s="68"/>
      <c r="B153" s="68"/>
      <c r="C153" s="68"/>
      <c r="D153" s="18"/>
      <c r="E153" s="18"/>
      <c r="F153" s="18"/>
      <c r="G153" s="2"/>
    </row>
    <row r="154" spans="1:7" ht="15.75">
      <c r="A154" s="68"/>
      <c r="B154" s="68"/>
      <c r="C154" s="68"/>
      <c r="D154" s="18"/>
      <c r="E154" s="18"/>
      <c r="F154" s="18"/>
      <c r="G154" s="2"/>
    </row>
    <row r="155" spans="1:7" ht="15.75">
      <c r="A155" s="17"/>
      <c r="B155" s="68"/>
      <c r="C155" s="68"/>
      <c r="D155" s="18"/>
      <c r="E155" s="18"/>
      <c r="F155" s="18"/>
      <c r="G155" s="2"/>
    </row>
    <row r="156" spans="1:7" ht="15.75">
      <c r="A156" s="17"/>
      <c r="B156" s="68"/>
      <c r="C156" s="68"/>
      <c r="D156" s="18"/>
      <c r="E156" s="18"/>
      <c r="F156" s="18"/>
      <c r="G156" s="2"/>
    </row>
    <row r="157" spans="1:7" ht="15.75" customHeight="1">
      <c r="A157" s="44"/>
      <c r="B157" s="68"/>
      <c r="C157" s="68"/>
      <c r="D157" s="18"/>
      <c r="E157" s="18"/>
      <c r="F157" s="18"/>
      <c r="G157" s="2"/>
    </row>
    <row r="158" spans="1:7" ht="15" customHeight="1">
      <c r="A158" s="44"/>
      <c r="B158" s="68"/>
      <c r="C158" s="68"/>
      <c r="D158" s="18"/>
      <c r="E158" s="18"/>
      <c r="F158" s="18"/>
      <c r="G158" s="2"/>
    </row>
    <row r="159" spans="1:7" ht="15.75" hidden="1">
      <c r="A159" s="44"/>
      <c r="B159" s="68"/>
      <c r="C159" s="68"/>
      <c r="D159" s="18"/>
      <c r="E159" s="18"/>
      <c r="F159" s="18"/>
      <c r="G159" s="2"/>
    </row>
    <row r="160" spans="1:7" ht="15.75">
      <c r="A160" s="44"/>
      <c r="B160" s="68"/>
      <c r="C160" s="68"/>
      <c r="D160" s="18"/>
      <c r="E160" s="18"/>
      <c r="F160" s="18"/>
      <c r="G160" s="2"/>
    </row>
    <row r="161" spans="1:7" ht="15.75">
      <c r="A161" s="44"/>
      <c r="B161" s="68"/>
      <c r="C161" s="68"/>
      <c r="D161" s="18"/>
      <c r="E161" s="18"/>
      <c r="F161" s="18"/>
      <c r="G161" s="2"/>
    </row>
    <row r="162" spans="1:7" ht="15.75">
      <c r="A162" s="44"/>
      <c r="B162" s="68"/>
      <c r="C162" s="68"/>
      <c r="D162" s="18"/>
      <c r="E162" s="18"/>
      <c r="F162" s="18"/>
      <c r="G162" s="2"/>
    </row>
    <row r="163" spans="1:7" ht="15.75">
      <c r="A163" s="44"/>
      <c r="B163" s="68"/>
      <c r="C163" s="68"/>
      <c r="D163" s="18"/>
      <c r="E163" s="18"/>
      <c r="F163" s="18"/>
      <c r="G163" s="2"/>
    </row>
    <row r="164" spans="1:7" ht="15.75">
      <c r="A164" s="44"/>
      <c r="B164" s="68"/>
      <c r="C164" s="68"/>
      <c r="D164" s="18"/>
      <c r="E164" s="18"/>
      <c r="F164" s="18"/>
      <c r="G164" s="2"/>
    </row>
    <row r="165" spans="1:7" ht="15.75">
      <c r="A165" s="44"/>
      <c r="B165" s="68"/>
      <c r="C165" s="68"/>
      <c r="D165" s="18"/>
      <c r="E165" s="18"/>
      <c r="F165" s="18"/>
      <c r="G165" s="2"/>
    </row>
    <row r="166" spans="1:7" ht="15.75">
      <c r="A166" s="44"/>
      <c r="B166" s="68"/>
      <c r="C166" s="68"/>
      <c r="D166" s="18"/>
      <c r="E166" s="18"/>
      <c r="F166" s="18"/>
      <c r="G166" s="2"/>
    </row>
    <row r="167" spans="1:7" ht="15.75">
      <c r="A167" s="44"/>
      <c r="B167" s="68"/>
      <c r="C167" s="68"/>
      <c r="D167" s="18"/>
      <c r="E167" s="18"/>
      <c r="F167" s="18"/>
      <c r="G167" s="2"/>
    </row>
    <row r="168" spans="1:7" ht="15.75">
      <c r="A168" s="44"/>
      <c r="B168" s="68"/>
      <c r="C168" s="68"/>
      <c r="D168" s="18"/>
      <c r="E168" s="18"/>
      <c r="F168" s="18"/>
      <c r="G168" s="2"/>
    </row>
    <row r="169" spans="1:7" ht="15.75">
      <c r="A169" s="44"/>
      <c r="B169" s="68"/>
      <c r="C169" s="68"/>
      <c r="D169" s="18"/>
      <c r="E169" s="18"/>
      <c r="F169" s="18"/>
      <c r="G169" s="2"/>
    </row>
    <row r="170" spans="1:7" ht="15.75">
      <c r="A170" s="44"/>
      <c r="B170" s="68"/>
      <c r="C170" s="68"/>
      <c r="D170" s="18"/>
      <c r="E170" s="18"/>
      <c r="F170" s="18"/>
      <c r="G170" s="2"/>
    </row>
    <row r="171" spans="1:7" ht="15.75">
      <c r="A171" s="44"/>
      <c r="B171" s="68"/>
      <c r="C171" s="68"/>
      <c r="D171" s="18"/>
      <c r="E171" s="18"/>
      <c r="F171" s="18"/>
      <c r="G171" s="2"/>
    </row>
    <row r="172" spans="1:7" ht="12.75" customHeight="1">
      <c r="A172" s="44"/>
      <c r="B172" s="68"/>
      <c r="C172" s="68"/>
      <c r="D172" s="18"/>
      <c r="E172" s="18"/>
      <c r="F172" s="18"/>
      <c r="G172" s="2"/>
    </row>
    <row r="173" spans="1:7" ht="15.75">
      <c r="A173" s="44"/>
      <c r="B173" s="68"/>
      <c r="C173" s="68"/>
      <c r="D173" s="18"/>
      <c r="E173" s="18"/>
      <c r="F173" s="18"/>
      <c r="G173" s="2"/>
    </row>
    <row r="174" spans="1:7" ht="15.75">
      <c r="A174" s="44"/>
      <c r="B174" s="68"/>
      <c r="C174" s="68"/>
      <c r="D174" s="18"/>
      <c r="E174" s="18"/>
      <c r="F174" s="18"/>
      <c r="G174" s="2"/>
    </row>
    <row r="175" spans="1:7" ht="15.75">
      <c r="A175" s="17"/>
      <c r="B175" s="68"/>
      <c r="C175" s="68"/>
      <c r="D175" s="18"/>
      <c r="E175" s="18"/>
      <c r="F175" s="18"/>
      <c r="G175" s="2"/>
    </row>
    <row r="176" spans="1:7" ht="15.75">
      <c r="A176" s="68"/>
      <c r="B176" s="68"/>
      <c r="C176" s="68"/>
      <c r="D176" s="18"/>
      <c r="E176" s="18"/>
      <c r="F176" s="18"/>
      <c r="G176" s="2"/>
    </row>
    <row r="177" spans="1:7" ht="15.75">
      <c r="A177" s="68"/>
      <c r="B177" s="68"/>
      <c r="C177" s="68"/>
      <c r="D177" s="18"/>
      <c r="E177" s="18"/>
      <c r="F177" s="18"/>
      <c r="G177" s="2"/>
    </row>
    <row r="178" spans="1:7" ht="15.75">
      <c r="A178" s="68"/>
      <c r="B178" s="68"/>
      <c r="C178" s="68"/>
      <c r="D178" s="18"/>
      <c r="E178" s="18"/>
      <c r="F178" s="18"/>
      <c r="G178" s="2"/>
    </row>
    <row r="179" spans="1:7" ht="15.75">
      <c r="A179" s="68"/>
      <c r="B179" s="68"/>
      <c r="C179" s="68"/>
      <c r="D179" s="18"/>
      <c r="E179" s="18"/>
      <c r="F179" s="18"/>
      <c r="G179" s="2"/>
    </row>
    <row r="180" spans="1:7" ht="15.75">
      <c r="A180" s="68"/>
      <c r="B180" s="68"/>
      <c r="C180" s="68"/>
      <c r="D180" s="18"/>
      <c r="E180" s="18"/>
      <c r="F180" s="18"/>
      <c r="G180" s="2"/>
    </row>
    <row r="181" spans="1:7" ht="15.75">
      <c r="A181" s="68"/>
      <c r="B181" s="68"/>
      <c r="C181" s="68"/>
      <c r="D181" s="18"/>
      <c r="E181" s="18"/>
      <c r="F181" s="18"/>
      <c r="G181" s="2"/>
    </row>
    <row r="182" spans="1:7" ht="15.75">
      <c r="A182" s="68"/>
      <c r="B182" s="68"/>
      <c r="C182" s="68"/>
      <c r="D182" s="18"/>
      <c r="E182" s="18"/>
      <c r="F182" s="18"/>
      <c r="G182" s="2"/>
    </row>
    <row r="183" spans="1:7" ht="15.75">
      <c r="A183" s="68"/>
      <c r="B183" s="68"/>
      <c r="C183" s="68"/>
      <c r="D183" s="18"/>
      <c r="E183" s="18"/>
      <c r="F183" s="18"/>
      <c r="G183" s="2"/>
    </row>
    <row r="184" spans="1:7" ht="15.75">
      <c r="A184" s="68"/>
      <c r="B184" s="68"/>
      <c r="C184" s="68"/>
      <c r="D184" s="18"/>
      <c r="E184" s="18"/>
      <c r="F184" s="18"/>
      <c r="G184" s="2"/>
    </row>
    <row r="185" spans="1:7" ht="15.75">
      <c r="A185" s="68"/>
      <c r="B185" s="68"/>
      <c r="C185" s="68"/>
      <c r="D185" s="18"/>
      <c r="E185" s="18"/>
      <c r="F185" s="18"/>
      <c r="G185" s="2"/>
    </row>
    <row r="186" spans="1:7" ht="15.75">
      <c r="A186" s="68"/>
      <c r="B186" s="68"/>
      <c r="C186" s="68"/>
      <c r="D186" s="18"/>
      <c r="E186" s="18"/>
      <c r="F186" s="18"/>
      <c r="G186" s="2"/>
    </row>
    <row r="187" spans="1:7" ht="15.75">
      <c r="A187" s="68"/>
      <c r="B187" s="68"/>
      <c r="C187" s="68"/>
      <c r="D187" s="18"/>
      <c r="E187" s="18"/>
      <c r="F187" s="18"/>
      <c r="G187" s="2"/>
    </row>
    <row r="188" spans="1:7" ht="15.75">
      <c r="A188" s="68"/>
      <c r="B188" s="68"/>
      <c r="C188" s="68"/>
      <c r="D188" s="18"/>
      <c r="E188" s="18"/>
      <c r="F188" s="18"/>
      <c r="G188" s="2"/>
    </row>
    <row r="189" spans="1:7" ht="15.75">
      <c r="A189" s="68"/>
      <c r="B189" s="68"/>
      <c r="C189" s="68"/>
      <c r="D189" s="18"/>
      <c r="E189" s="18"/>
      <c r="F189" s="18"/>
      <c r="G189" s="2"/>
    </row>
    <row r="190" spans="1:7" ht="15.75">
      <c r="A190" s="68"/>
      <c r="B190" s="68"/>
      <c r="C190" s="68"/>
      <c r="D190" s="18"/>
      <c r="E190" s="18"/>
      <c r="F190" s="18"/>
      <c r="G190" s="2"/>
    </row>
    <row r="191" spans="1:7" ht="15.75">
      <c r="A191" s="68"/>
      <c r="B191" s="68"/>
      <c r="C191" s="68"/>
      <c r="D191" s="18"/>
      <c r="E191" s="18"/>
      <c r="F191" s="18"/>
      <c r="G191" s="2"/>
    </row>
    <row r="192" spans="1:7" ht="15.75">
      <c r="A192" s="68"/>
      <c r="B192" s="68"/>
      <c r="C192" s="68"/>
      <c r="D192" s="18"/>
      <c r="E192" s="18"/>
      <c r="F192" s="18"/>
      <c r="G192" s="2"/>
    </row>
    <row r="193" spans="1:7" ht="15.75">
      <c r="A193" s="68"/>
      <c r="B193" s="68"/>
      <c r="C193" s="68"/>
      <c r="D193" s="18"/>
      <c r="E193" s="18"/>
      <c r="F193" s="18"/>
      <c r="G193" s="2"/>
    </row>
    <row r="194" spans="1:7" ht="15.75">
      <c r="A194" s="68"/>
      <c r="B194" s="68"/>
      <c r="C194" s="68"/>
      <c r="D194" s="18"/>
      <c r="E194" s="18"/>
      <c r="F194" s="18"/>
      <c r="G194" s="2"/>
    </row>
    <row r="195" spans="1:7" ht="15.75">
      <c r="A195" s="68"/>
      <c r="B195" s="68"/>
      <c r="C195" s="68"/>
      <c r="D195" s="18"/>
      <c r="E195" s="18"/>
      <c r="F195" s="18"/>
      <c r="G195" s="2"/>
    </row>
    <row r="196" spans="1:7" ht="15.75">
      <c r="A196" s="68"/>
      <c r="B196" s="68"/>
      <c r="C196" s="68"/>
      <c r="D196" s="18"/>
      <c r="E196" s="18"/>
      <c r="F196" s="18"/>
      <c r="G196" s="2"/>
    </row>
    <row r="197" spans="1:7" ht="15.75">
      <c r="A197" s="68"/>
      <c r="B197" s="68"/>
      <c r="C197" s="68"/>
      <c r="D197" s="18"/>
      <c r="E197" s="18"/>
      <c r="F197" s="18"/>
      <c r="G197" s="2"/>
    </row>
    <row r="198" spans="1:7" ht="15.75">
      <c r="A198" s="68"/>
      <c r="B198" s="68"/>
      <c r="C198" s="68"/>
      <c r="D198" s="18"/>
      <c r="E198" s="18"/>
      <c r="F198" s="18"/>
      <c r="G198" s="2"/>
    </row>
    <row r="199" spans="1:7" ht="15.75">
      <c r="A199" s="68"/>
      <c r="B199" s="68"/>
      <c r="C199" s="68"/>
      <c r="D199" s="18"/>
      <c r="E199" s="18"/>
      <c r="F199" s="18"/>
      <c r="G199" s="2"/>
    </row>
    <row r="200" spans="1:7" ht="15.75">
      <c r="A200" s="68"/>
      <c r="B200" s="68"/>
      <c r="C200" s="68"/>
      <c r="D200" s="18"/>
      <c r="E200" s="18"/>
      <c r="F200" s="18"/>
      <c r="G200" s="2"/>
    </row>
    <row r="201" spans="1:7" ht="15.75">
      <c r="A201" s="68"/>
      <c r="B201" s="68"/>
      <c r="C201" s="68"/>
      <c r="D201" s="18"/>
      <c r="E201" s="18"/>
      <c r="F201" s="18"/>
      <c r="G201" s="2"/>
    </row>
    <row r="202" spans="1:7" ht="15.75">
      <c r="A202" s="68"/>
      <c r="B202" s="68"/>
      <c r="C202" s="68"/>
      <c r="D202" s="18"/>
      <c r="E202" s="18"/>
      <c r="F202" s="18"/>
      <c r="G202" s="2"/>
    </row>
    <row r="203" spans="1:7" ht="15.75">
      <c r="A203" s="68"/>
      <c r="B203" s="68"/>
      <c r="C203" s="68"/>
      <c r="D203" s="18"/>
      <c r="E203" s="18"/>
      <c r="F203" s="18"/>
      <c r="G203" s="2"/>
    </row>
    <row r="204" spans="1:7" ht="15.75">
      <c r="A204" s="68"/>
      <c r="B204" s="68"/>
      <c r="C204" s="68"/>
      <c r="D204" s="18"/>
      <c r="E204" s="18"/>
      <c r="F204" s="18"/>
      <c r="G204" s="2"/>
    </row>
    <row r="205" spans="1:7" ht="15.75">
      <c r="A205" s="68"/>
      <c r="B205" s="68"/>
      <c r="C205" s="68"/>
      <c r="D205" s="18"/>
      <c r="E205" s="18"/>
      <c r="F205" s="18"/>
      <c r="G205" s="2"/>
    </row>
    <row r="206" spans="1:7" ht="15.75">
      <c r="A206" s="68"/>
      <c r="B206" s="68"/>
      <c r="C206" s="68"/>
      <c r="D206" s="18"/>
      <c r="E206" s="18"/>
      <c r="F206" s="18"/>
      <c r="G206" s="2"/>
    </row>
    <row r="207" spans="1:7" ht="15.75">
      <c r="A207" s="68"/>
      <c r="B207" s="68"/>
      <c r="C207" s="68"/>
      <c r="D207" s="18"/>
      <c r="E207" s="18"/>
      <c r="F207" s="18"/>
      <c r="G207" s="2"/>
    </row>
    <row r="208" spans="1:7" ht="15.75">
      <c r="A208" s="68"/>
      <c r="B208" s="68"/>
      <c r="C208" s="68"/>
      <c r="D208" s="18"/>
      <c r="E208" s="18"/>
      <c r="F208" s="18"/>
      <c r="G208" s="2"/>
    </row>
    <row r="209" spans="1:7" ht="15.75">
      <c r="A209" s="68"/>
      <c r="B209" s="68"/>
      <c r="C209" s="68"/>
      <c r="D209" s="18"/>
      <c r="E209" s="18"/>
      <c r="F209" s="18"/>
      <c r="G209" s="2"/>
    </row>
    <row r="210" spans="1:7" ht="15.75">
      <c r="A210" s="68"/>
      <c r="B210" s="68"/>
      <c r="C210" s="68"/>
      <c r="D210" s="18"/>
      <c r="E210" s="18"/>
      <c r="F210" s="18"/>
      <c r="G210" s="2"/>
    </row>
    <row r="211" spans="1:7" ht="15.75">
      <c r="A211" s="68"/>
      <c r="B211" s="68"/>
      <c r="C211" s="68"/>
      <c r="D211" s="18"/>
      <c r="E211" s="18"/>
      <c r="F211" s="18"/>
      <c r="G211" s="2"/>
    </row>
    <row r="212" spans="1:7" ht="15.75">
      <c r="A212" s="68"/>
      <c r="B212" s="68"/>
      <c r="C212" s="68"/>
      <c r="D212" s="18"/>
      <c r="E212" s="18"/>
      <c r="F212" s="18"/>
      <c r="G212" s="2"/>
    </row>
    <row r="213" spans="1:7" ht="15.75">
      <c r="A213" s="68"/>
      <c r="B213" s="68"/>
      <c r="C213" s="68"/>
      <c r="D213" s="18"/>
      <c r="E213" s="18"/>
      <c r="F213" s="18"/>
      <c r="G213" s="2"/>
    </row>
    <row r="214" spans="1:7" ht="15.75">
      <c r="A214" s="68"/>
      <c r="B214" s="68"/>
      <c r="C214" s="68"/>
      <c r="D214" s="18"/>
      <c r="E214" s="18"/>
      <c r="F214" s="18"/>
      <c r="G214" s="2"/>
    </row>
    <row r="215" spans="1:7" ht="15.75">
      <c r="A215" s="68"/>
      <c r="B215" s="68"/>
      <c r="C215" s="68"/>
      <c r="D215" s="18"/>
      <c r="E215" s="18"/>
      <c r="F215" s="18"/>
      <c r="G215" s="2"/>
    </row>
    <row r="216" spans="1:7" ht="15.75">
      <c r="A216" s="68"/>
      <c r="B216" s="68"/>
      <c r="C216" s="68"/>
      <c r="D216" s="18"/>
      <c r="E216" s="18"/>
      <c r="F216" s="18"/>
      <c r="G216" s="2"/>
    </row>
    <row r="217" spans="1:7" ht="15.75">
      <c r="A217" s="68"/>
      <c r="B217" s="68"/>
      <c r="C217" s="68"/>
      <c r="D217" s="18"/>
      <c r="E217" s="18"/>
      <c r="F217" s="18"/>
      <c r="G217" s="2"/>
    </row>
    <row r="218" spans="1:7" ht="15.75">
      <c r="A218" s="68"/>
      <c r="B218" s="68"/>
      <c r="C218" s="68"/>
      <c r="D218" s="18"/>
      <c r="E218" s="18"/>
      <c r="F218" s="18"/>
      <c r="G218" s="2"/>
    </row>
    <row r="219" spans="1:7" ht="15.75">
      <c r="A219" s="68"/>
      <c r="B219" s="68"/>
      <c r="C219" s="68"/>
      <c r="D219" s="18"/>
      <c r="E219" s="18"/>
      <c r="F219" s="18"/>
      <c r="G219" s="2"/>
    </row>
    <row r="220" spans="1:7" ht="15.75">
      <c r="A220" s="68"/>
      <c r="B220" s="68"/>
      <c r="C220" s="68"/>
      <c r="D220" s="18"/>
      <c r="E220" s="18"/>
      <c r="F220" s="18"/>
      <c r="G220" s="2"/>
    </row>
    <row r="221" spans="1:7" ht="15.75">
      <c r="A221" s="68"/>
      <c r="B221" s="68"/>
      <c r="C221" s="68"/>
      <c r="D221" s="18"/>
      <c r="E221" s="18"/>
      <c r="F221" s="18"/>
      <c r="G221" s="2"/>
    </row>
    <row r="222" spans="1:7" ht="15.75">
      <c r="A222" s="68"/>
      <c r="B222" s="68"/>
      <c r="C222" s="68"/>
      <c r="D222" s="18"/>
      <c r="E222" s="18"/>
      <c r="F222" s="18"/>
      <c r="G222" s="2"/>
    </row>
    <row r="223" spans="1:7" ht="15.75">
      <c r="A223" s="68"/>
      <c r="B223" s="68"/>
      <c r="C223" s="68"/>
      <c r="D223" s="18"/>
      <c r="E223" s="18"/>
      <c r="F223" s="18"/>
      <c r="G223" s="2"/>
    </row>
    <row r="224" spans="1:7" ht="15.75">
      <c r="A224" s="68"/>
      <c r="B224" s="68"/>
      <c r="C224" s="68"/>
      <c r="D224" s="18"/>
      <c r="E224" s="18"/>
      <c r="F224" s="18"/>
      <c r="G224" s="2"/>
    </row>
    <row r="225" spans="1:7" ht="15.75">
      <c r="A225" s="68"/>
      <c r="B225" s="68"/>
      <c r="C225" s="68"/>
      <c r="D225" s="18"/>
      <c r="E225" s="18"/>
      <c r="F225" s="18"/>
      <c r="G225" s="2"/>
    </row>
    <row r="226" spans="1:7" ht="15.75">
      <c r="A226" s="68"/>
      <c r="B226" s="68"/>
      <c r="C226" s="68"/>
      <c r="D226" s="18"/>
      <c r="E226" s="18"/>
      <c r="F226" s="18"/>
      <c r="G226" s="2"/>
    </row>
    <row r="227" spans="1:7" ht="15.75">
      <c r="A227" s="68"/>
      <c r="B227" s="68"/>
      <c r="C227" s="68"/>
      <c r="D227" s="18"/>
      <c r="E227" s="18"/>
      <c r="F227" s="18"/>
      <c r="G227" s="2"/>
    </row>
    <row r="228" spans="1:7" ht="15.75">
      <c r="A228" s="68"/>
      <c r="B228" s="68"/>
      <c r="C228" s="68"/>
      <c r="D228" s="18"/>
      <c r="E228" s="18"/>
      <c r="F228" s="18"/>
      <c r="G228" s="2"/>
    </row>
    <row r="229" spans="1:7" ht="15.75">
      <c r="A229" s="68"/>
      <c r="B229" s="68"/>
      <c r="C229" s="68"/>
      <c r="D229" s="18"/>
      <c r="E229" s="18"/>
      <c r="F229" s="18"/>
      <c r="G229" s="2"/>
    </row>
    <row r="230" spans="1:7" ht="15.75">
      <c r="A230" s="68"/>
      <c r="B230" s="68"/>
      <c r="C230" s="68"/>
      <c r="D230" s="18"/>
      <c r="E230" s="18"/>
      <c r="F230" s="18"/>
      <c r="G230" s="2"/>
    </row>
    <row r="231" spans="1:7" ht="15.75">
      <c r="A231" s="68"/>
      <c r="B231" s="68"/>
      <c r="C231" s="68"/>
      <c r="D231" s="18"/>
      <c r="E231" s="18"/>
      <c r="F231" s="18"/>
      <c r="G231" s="2"/>
    </row>
    <row r="232" spans="1:7" ht="15.75">
      <c r="A232" s="68"/>
      <c r="B232" s="68"/>
      <c r="C232" s="68"/>
      <c r="D232" s="18"/>
      <c r="E232" s="18"/>
      <c r="F232" s="18"/>
      <c r="G232" s="2"/>
    </row>
    <row r="233" spans="1:7" ht="15.75">
      <c r="A233" s="68"/>
      <c r="B233" s="68"/>
      <c r="C233" s="68"/>
      <c r="D233" s="18"/>
      <c r="E233" s="18"/>
      <c r="F233" s="18"/>
      <c r="G233" s="2"/>
    </row>
    <row r="234" spans="1:7" ht="15.75">
      <c r="A234" s="68"/>
      <c r="B234" s="68"/>
      <c r="C234" s="68"/>
      <c r="D234" s="18"/>
      <c r="E234" s="18"/>
      <c r="F234" s="18"/>
      <c r="G234" s="2"/>
    </row>
    <row r="235" spans="1:7" ht="15.75">
      <c r="A235" s="68"/>
      <c r="B235" s="68"/>
      <c r="C235" s="68"/>
      <c r="D235" s="18"/>
      <c r="E235" s="18"/>
      <c r="F235" s="18"/>
      <c r="G235" s="2"/>
    </row>
    <row r="236" spans="1:7" ht="15.75">
      <c r="A236" s="68"/>
      <c r="B236" s="68"/>
      <c r="C236" s="68"/>
      <c r="D236" s="18"/>
      <c r="E236" s="18"/>
      <c r="F236" s="18"/>
      <c r="G236" s="2"/>
    </row>
    <row r="237" spans="1:7" ht="15.75">
      <c r="A237" s="68"/>
      <c r="B237" s="68"/>
      <c r="C237" s="68"/>
      <c r="D237" s="18"/>
      <c r="E237" s="18"/>
      <c r="F237" s="18"/>
      <c r="G237" s="2"/>
    </row>
    <row r="238" spans="1:7" ht="15.75">
      <c r="A238" s="68"/>
      <c r="B238" s="68"/>
      <c r="C238" s="68"/>
      <c r="D238" s="18"/>
      <c r="E238" s="18"/>
      <c r="F238" s="18"/>
      <c r="G238" s="2"/>
    </row>
    <row r="239" spans="1:7" ht="15.75">
      <c r="A239" s="68"/>
      <c r="B239" s="68"/>
      <c r="C239" s="68"/>
      <c r="D239" s="18"/>
      <c r="E239" s="18"/>
      <c r="F239" s="18"/>
      <c r="G239" s="2"/>
    </row>
    <row r="240" spans="1:7" ht="15.75">
      <c r="A240" s="68"/>
      <c r="B240" s="68"/>
      <c r="C240" s="68"/>
      <c r="D240" s="18"/>
      <c r="E240" s="18"/>
      <c r="F240" s="18"/>
      <c r="G240" s="2"/>
    </row>
    <row r="241" spans="1:7" ht="15.75">
      <c r="A241" s="68"/>
      <c r="B241" s="68"/>
      <c r="C241" s="68"/>
      <c r="D241" s="18"/>
      <c r="E241" s="18"/>
      <c r="F241" s="18"/>
      <c r="G241" s="2"/>
    </row>
    <row r="242" spans="1:7" ht="15.75">
      <c r="A242" s="68"/>
      <c r="B242" s="68"/>
      <c r="C242" s="68"/>
      <c r="D242" s="18"/>
      <c r="E242" s="18"/>
      <c r="F242" s="18"/>
      <c r="G242" s="2"/>
    </row>
    <row r="243" spans="1:7" ht="15.75">
      <c r="A243" s="68"/>
      <c r="B243" s="68"/>
      <c r="C243" s="68"/>
      <c r="D243" s="18"/>
      <c r="E243" s="18"/>
      <c r="F243" s="18"/>
      <c r="G243" s="2"/>
    </row>
    <row r="244" spans="1:7" ht="15.75">
      <c r="A244" s="68"/>
      <c r="B244" s="68"/>
      <c r="C244" s="68"/>
      <c r="D244" s="18"/>
      <c r="E244" s="18"/>
      <c r="F244" s="18"/>
      <c r="G244" s="2"/>
    </row>
    <row r="245" spans="1:7" ht="15.75">
      <c r="A245" s="68"/>
      <c r="B245" s="68"/>
      <c r="C245" s="68"/>
      <c r="D245" s="18"/>
      <c r="E245" s="18"/>
      <c r="F245" s="18"/>
      <c r="G245" s="2"/>
    </row>
    <row r="246" spans="1:7" ht="15.75">
      <c r="A246" s="68"/>
      <c r="B246" s="68"/>
      <c r="C246" s="68"/>
      <c r="D246" s="18"/>
      <c r="E246" s="18"/>
      <c r="F246" s="18"/>
      <c r="G246" s="2"/>
    </row>
    <row r="247" spans="1:7" ht="15.75">
      <c r="A247" s="68"/>
      <c r="B247" s="68"/>
      <c r="C247" s="68"/>
      <c r="D247" s="18"/>
      <c r="E247" s="18"/>
      <c r="F247" s="18"/>
      <c r="G247" s="2"/>
    </row>
    <row r="248" spans="1:7" ht="15.75">
      <c r="A248" s="68"/>
      <c r="B248" s="68"/>
      <c r="C248" s="68"/>
      <c r="D248" s="18"/>
      <c r="E248" s="18"/>
      <c r="F248" s="18"/>
      <c r="G248" s="2"/>
    </row>
    <row r="249" spans="1:7" ht="15.75">
      <c r="A249" s="68"/>
      <c r="B249" s="68"/>
      <c r="C249" s="68"/>
      <c r="D249" s="18"/>
      <c r="E249" s="18"/>
      <c r="F249" s="18"/>
      <c r="G249" s="2"/>
    </row>
    <row r="250" spans="1:7" ht="15.75">
      <c r="A250" s="68"/>
      <c r="B250" s="68"/>
      <c r="C250" s="68"/>
      <c r="D250" s="18"/>
      <c r="E250" s="18"/>
      <c r="F250" s="18"/>
      <c r="G250" s="2"/>
    </row>
    <row r="251" spans="1:7" ht="15.75">
      <c r="A251" s="68"/>
      <c r="B251" s="68"/>
      <c r="C251" s="68"/>
      <c r="D251" s="18"/>
      <c r="E251" s="18"/>
      <c r="F251" s="18"/>
      <c r="G251" s="2"/>
    </row>
    <row r="252" spans="1:7" ht="15.75">
      <c r="A252" s="68"/>
      <c r="B252" s="68"/>
      <c r="C252" s="68"/>
      <c r="D252" s="18"/>
      <c r="E252" s="18"/>
      <c r="F252" s="18"/>
      <c r="G252" s="2"/>
    </row>
    <row r="253" spans="1:7" ht="15.75">
      <c r="A253" s="68"/>
      <c r="B253" s="68"/>
      <c r="C253" s="68"/>
      <c r="D253" s="18"/>
      <c r="E253" s="18"/>
      <c r="F253" s="18"/>
      <c r="G253" s="2"/>
    </row>
    <row r="254" spans="1:7" ht="15.75">
      <c r="A254" s="68"/>
      <c r="B254" s="68"/>
      <c r="C254" s="68"/>
      <c r="D254" s="18"/>
      <c r="E254" s="18"/>
      <c r="F254" s="18"/>
      <c r="G254" s="2"/>
    </row>
    <row r="255" spans="1:7" ht="15.75">
      <c r="A255" s="68"/>
      <c r="B255" s="68"/>
      <c r="C255" s="68"/>
      <c r="D255" s="18"/>
      <c r="E255" s="18"/>
      <c r="F255" s="18"/>
      <c r="G255" s="2"/>
    </row>
    <row r="256" spans="1:7" ht="15.75">
      <c r="A256" s="68"/>
      <c r="B256" s="68"/>
      <c r="C256" s="68"/>
      <c r="D256" s="18"/>
      <c r="E256" s="18"/>
      <c r="F256" s="18"/>
      <c r="G256" s="2"/>
    </row>
    <row r="257" spans="1:7" ht="15.75">
      <c r="A257" s="68"/>
      <c r="B257" s="68"/>
      <c r="C257" s="68"/>
      <c r="D257" s="18"/>
      <c r="E257" s="18"/>
      <c r="F257" s="18"/>
      <c r="G257" s="2"/>
    </row>
    <row r="258" spans="1:7" ht="15.75">
      <c r="A258" s="68"/>
      <c r="B258" s="68"/>
      <c r="C258" s="68"/>
      <c r="D258" s="18"/>
      <c r="E258" s="18"/>
      <c r="F258" s="18"/>
      <c r="G258" s="2"/>
    </row>
    <row r="259" spans="1:7" ht="15.75">
      <c r="A259" s="68"/>
      <c r="B259" s="68"/>
      <c r="C259" s="68"/>
      <c r="D259" s="18"/>
      <c r="E259" s="18"/>
      <c r="F259" s="18"/>
      <c r="G259" s="2"/>
    </row>
    <row r="260" spans="1:7" ht="15.75">
      <c r="A260" s="68"/>
      <c r="B260" s="68"/>
      <c r="C260" s="68"/>
      <c r="D260" s="18"/>
      <c r="E260" s="18"/>
      <c r="F260" s="18"/>
      <c r="G260" s="2"/>
    </row>
    <row r="261" spans="1:7" ht="15.75">
      <c r="A261" s="68"/>
      <c r="B261" s="68"/>
      <c r="C261" s="68"/>
      <c r="D261" s="18"/>
      <c r="E261" s="18"/>
      <c r="F261" s="18"/>
      <c r="G261" s="2"/>
    </row>
    <row r="262" spans="1:7" ht="15.75">
      <c r="A262" s="68"/>
      <c r="B262" s="68"/>
      <c r="C262" s="68"/>
      <c r="D262" s="18"/>
      <c r="E262" s="18"/>
      <c r="F262" s="18"/>
      <c r="G262" s="2"/>
    </row>
    <row r="263" spans="1:7" ht="15.75">
      <c r="A263" s="68"/>
      <c r="B263" s="68"/>
      <c r="C263" s="68"/>
      <c r="D263" s="18"/>
      <c r="E263" s="18"/>
      <c r="F263" s="18"/>
      <c r="G263" s="2"/>
    </row>
    <row r="264" spans="1:7" ht="15.75">
      <c r="A264" s="68"/>
      <c r="B264" s="68"/>
      <c r="C264" s="68"/>
      <c r="D264" s="18"/>
      <c r="E264" s="18"/>
      <c r="F264" s="18"/>
      <c r="G264" s="2"/>
    </row>
    <row r="265" spans="1:7" ht="15.75">
      <c r="A265" s="68"/>
      <c r="B265" s="68"/>
      <c r="C265" s="68"/>
      <c r="D265" s="18"/>
      <c r="E265" s="18"/>
      <c r="F265" s="18"/>
      <c r="G265" s="2"/>
    </row>
    <row r="266" spans="1:7" ht="15.75">
      <c r="A266" s="68"/>
      <c r="B266" s="68"/>
      <c r="C266" s="68"/>
      <c r="D266" s="18"/>
      <c r="E266" s="18"/>
      <c r="F266" s="18"/>
      <c r="G266" s="2"/>
    </row>
    <row r="267" spans="1:7" ht="15.75">
      <c r="A267" s="68"/>
      <c r="B267" s="68"/>
      <c r="C267" s="68"/>
      <c r="D267" s="18"/>
      <c r="E267" s="18"/>
      <c r="F267" s="18"/>
      <c r="G267" s="2"/>
    </row>
    <row r="268" spans="1:7" ht="15.75">
      <c r="A268" s="68"/>
      <c r="B268" s="68"/>
      <c r="C268" s="68"/>
      <c r="D268" s="18"/>
      <c r="E268" s="18"/>
      <c r="F268" s="18"/>
      <c r="G268" s="2"/>
    </row>
    <row r="269" spans="1:7" ht="15.75">
      <c r="A269" s="68"/>
      <c r="B269" s="68"/>
      <c r="C269" s="68"/>
      <c r="D269" s="18"/>
      <c r="E269" s="18"/>
      <c r="F269" s="18"/>
      <c r="G269" s="2"/>
    </row>
    <row r="270" spans="1:7" ht="15.75">
      <c r="A270" s="68"/>
      <c r="B270" s="68"/>
      <c r="C270" s="68"/>
      <c r="D270" s="18"/>
      <c r="E270" s="18"/>
      <c r="F270" s="18"/>
      <c r="G270" s="2"/>
    </row>
    <row r="271" spans="1:7" ht="15.75">
      <c r="A271" s="68"/>
      <c r="B271" s="68"/>
      <c r="C271" s="68"/>
      <c r="D271" s="18"/>
      <c r="E271" s="18"/>
      <c r="F271" s="18"/>
      <c r="G271" s="2"/>
    </row>
    <row r="272" spans="1:7" ht="15.75">
      <c r="A272" s="68"/>
      <c r="B272" s="68"/>
      <c r="C272" s="68"/>
      <c r="D272" s="18"/>
      <c r="E272" s="18"/>
      <c r="F272" s="18"/>
      <c r="G272" s="2"/>
    </row>
    <row r="273" spans="1:7" ht="15.75">
      <c r="A273" s="68"/>
      <c r="B273" s="68"/>
      <c r="C273" s="68"/>
      <c r="D273" s="18"/>
      <c r="E273" s="18"/>
      <c r="F273" s="18"/>
      <c r="G273" s="2"/>
    </row>
    <row r="274" spans="1:7" ht="15.75">
      <c r="A274" s="68"/>
      <c r="B274" s="68"/>
      <c r="C274" s="68"/>
      <c r="D274" s="18"/>
      <c r="E274" s="18"/>
      <c r="F274" s="18"/>
      <c r="G274" s="2"/>
    </row>
    <row r="275" spans="1:7" ht="15.75">
      <c r="A275" s="68"/>
      <c r="B275" s="68"/>
      <c r="C275" s="68"/>
      <c r="D275" s="18"/>
      <c r="E275" s="18"/>
      <c r="F275" s="18"/>
      <c r="G275" s="2"/>
    </row>
    <row r="276" spans="1:7" ht="15.75">
      <c r="A276" s="68"/>
      <c r="B276" s="68"/>
      <c r="C276" s="68"/>
      <c r="D276" s="18"/>
      <c r="E276" s="18"/>
      <c r="F276" s="18"/>
      <c r="G276" s="2"/>
    </row>
    <row r="277" spans="1:7" ht="15.75">
      <c r="A277" s="68"/>
      <c r="B277" s="68"/>
      <c r="C277" s="68"/>
      <c r="D277" s="18"/>
      <c r="E277" s="18"/>
      <c r="F277" s="18"/>
      <c r="G277" s="2"/>
    </row>
    <row r="278" spans="1:7" ht="15.75">
      <c r="A278" s="68"/>
      <c r="B278" s="68"/>
      <c r="C278" s="68"/>
      <c r="D278" s="18"/>
      <c r="E278" s="18"/>
      <c r="F278" s="18"/>
      <c r="G278" s="2"/>
    </row>
    <row r="279" spans="1:7" ht="15.75">
      <c r="A279" s="68"/>
      <c r="B279" s="68"/>
      <c r="C279" s="68"/>
      <c r="D279" s="18"/>
      <c r="E279" s="18"/>
      <c r="F279" s="18"/>
      <c r="G279" s="2"/>
    </row>
    <row r="280" spans="1:7" ht="15.75">
      <c r="A280" s="68"/>
      <c r="B280" s="68"/>
      <c r="C280" s="68"/>
      <c r="D280" s="18"/>
      <c r="E280" s="18"/>
      <c r="F280" s="18"/>
      <c r="G280" s="2"/>
    </row>
    <row r="281" spans="1:7" ht="15.75">
      <c r="A281" s="68"/>
      <c r="B281" s="68"/>
      <c r="C281" s="68"/>
      <c r="D281" s="18"/>
      <c r="E281" s="18"/>
      <c r="F281" s="18"/>
      <c r="G281" s="2"/>
    </row>
    <row r="282" spans="1:7" ht="15.75">
      <c r="A282" s="68"/>
      <c r="B282" s="68"/>
      <c r="C282" s="68"/>
      <c r="D282" s="18"/>
      <c r="E282" s="18"/>
      <c r="F282" s="18"/>
      <c r="G282" s="2"/>
    </row>
    <row r="283" spans="1:7" ht="15.75">
      <c r="A283" s="68"/>
      <c r="B283" s="68"/>
      <c r="C283" s="68"/>
      <c r="D283" s="18"/>
      <c r="E283" s="18"/>
      <c r="F283" s="18"/>
      <c r="G283" s="2"/>
    </row>
    <row r="284" spans="1:7" ht="15.75">
      <c r="A284" s="68"/>
      <c r="B284" s="68"/>
      <c r="C284" s="68"/>
      <c r="D284" s="18"/>
      <c r="E284" s="18"/>
      <c r="F284" s="18"/>
      <c r="G284" s="2"/>
    </row>
    <row r="285" spans="1:7" ht="15.75">
      <c r="A285" s="68"/>
      <c r="B285" s="68"/>
      <c r="C285" s="68"/>
      <c r="D285" s="18"/>
      <c r="E285" s="18"/>
      <c r="F285" s="18"/>
      <c r="G285" s="2"/>
    </row>
    <row r="286" spans="1:7" ht="15.75">
      <c r="A286" s="68"/>
      <c r="B286" s="68"/>
      <c r="C286" s="68"/>
      <c r="D286" s="18"/>
      <c r="E286" s="18"/>
      <c r="F286" s="18"/>
      <c r="G286" s="2"/>
    </row>
    <row r="287" spans="1:7" ht="15.75">
      <c r="A287" s="68"/>
      <c r="B287" s="68"/>
      <c r="C287" s="68"/>
      <c r="D287" s="18"/>
      <c r="E287" s="18"/>
      <c r="F287" s="18"/>
      <c r="G287" s="2"/>
    </row>
    <row r="288" spans="1:7" ht="15.75">
      <c r="A288" s="68"/>
      <c r="B288" s="68"/>
      <c r="C288" s="68"/>
      <c r="D288" s="18"/>
      <c r="E288" s="18"/>
      <c r="F288" s="18"/>
      <c r="G288" s="2"/>
    </row>
    <row r="289" spans="1:7" ht="15.75">
      <c r="A289" s="68"/>
      <c r="B289" s="68"/>
      <c r="C289" s="68"/>
      <c r="D289" s="18"/>
      <c r="E289" s="18"/>
      <c r="F289" s="18"/>
      <c r="G289" s="2"/>
    </row>
    <row r="290" spans="1:7" ht="15.75">
      <c r="A290" s="68"/>
      <c r="B290" s="68"/>
      <c r="C290" s="68"/>
      <c r="D290" s="18"/>
      <c r="E290" s="18"/>
      <c r="F290" s="18"/>
      <c r="G290" s="2"/>
    </row>
    <row r="291" spans="1:7" ht="15.75">
      <c r="A291" s="68"/>
      <c r="B291" s="68"/>
      <c r="C291" s="68"/>
      <c r="D291" s="18"/>
      <c r="E291" s="18"/>
      <c r="F291" s="18"/>
      <c r="G291" s="2"/>
    </row>
    <row r="292" spans="1:7" ht="15.75">
      <c r="A292" s="68"/>
      <c r="B292" s="68"/>
      <c r="C292" s="68"/>
      <c r="D292" s="18"/>
      <c r="E292" s="18"/>
      <c r="F292" s="18"/>
      <c r="G292" s="2"/>
    </row>
    <row r="293" spans="1:7" ht="15.75">
      <c r="A293" s="68"/>
      <c r="B293" s="68"/>
      <c r="C293" s="68"/>
      <c r="D293" s="18"/>
      <c r="E293" s="18"/>
      <c r="F293" s="18"/>
      <c r="G293" s="2"/>
    </row>
    <row r="294" spans="1:7" ht="15.75">
      <c r="A294" s="68"/>
      <c r="B294" s="68"/>
      <c r="C294" s="68"/>
      <c r="D294" s="18"/>
      <c r="E294" s="18"/>
      <c r="F294" s="18"/>
      <c r="G294" s="2"/>
    </row>
    <row r="295" spans="1:7" ht="15.75">
      <c r="A295" s="68"/>
      <c r="B295" s="68"/>
      <c r="C295" s="68"/>
      <c r="D295" s="18"/>
      <c r="E295" s="18"/>
      <c r="F295" s="18"/>
      <c r="G295" s="2"/>
    </row>
    <row r="296" spans="1:7" ht="15.75">
      <c r="A296" s="68"/>
      <c r="B296" s="68"/>
      <c r="C296" s="68"/>
      <c r="D296" s="18"/>
      <c r="E296" s="18"/>
      <c r="F296" s="18"/>
      <c r="G296" s="2"/>
    </row>
    <row r="297" spans="1:7" ht="15.75">
      <c r="A297" s="68"/>
      <c r="B297" s="68"/>
      <c r="C297" s="68"/>
      <c r="D297" s="18"/>
      <c r="E297" s="18"/>
      <c r="F297" s="18"/>
      <c r="G297" s="2"/>
    </row>
    <row r="298" spans="1:7" ht="15.75">
      <c r="A298" s="68"/>
      <c r="B298" s="68"/>
      <c r="C298" s="68"/>
      <c r="D298" s="18"/>
      <c r="E298" s="18"/>
      <c r="F298" s="18"/>
      <c r="G298" s="2"/>
    </row>
    <row r="299" spans="1:7" ht="15.75">
      <c r="A299" s="68"/>
      <c r="B299" s="68"/>
      <c r="C299" s="68"/>
      <c r="D299" s="18"/>
      <c r="E299" s="18"/>
      <c r="F299" s="18"/>
      <c r="G299" s="2"/>
    </row>
    <row r="300" spans="1:7" ht="15.75">
      <c r="A300" s="68"/>
      <c r="B300" s="68"/>
      <c r="C300" s="68"/>
      <c r="D300" s="18"/>
      <c r="E300" s="18"/>
      <c r="F300" s="18"/>
      <c r="G300" s="2"/>
    </row>
    <row r="301" spans="1:7" ht="15.75">
      <c r="A301" s="68"/>
      <c r="B301" s="68"/>
      <c r="C301" s="68"/>
      <c r="D301" s="18"/>
      <c r="E301" s="18"/>
      <c r="F301" s="18"/>
      <c r="G301" s="2"/>
    </row>
    <row r="302" spans="1:7" ht="15.75">
      <c r="A302" s="68"/>
      <c r="B302" s="68"/>
      <c r="C302" s="68"/>
      <c r="D302" s="18"/>
      <c r="E302" s="18"/>
      <c r="F302" s="18"/>
      <c r="G302" s="2"/>
    </row>
    <row r="303" spans="1:7" ht="15.75">
      <c r="A303" s="68"/>
      <c r="B303" s="68"/>
      <c r="C303" s="68"/>
      <c r="D303" s="18"/>
      <c r="E303" s="18"/>
      <c r="F303" s="18"/>
      <c r="G303" s="2"/>
    </row>
    <row r="304" spans="1:7" ht="15.75">
      <c r="A304" s="68"/>
      <c r="B304" s="68"/>
      <c r="C304" s="68"/>
      <c r="D304" s="18"/>
      <c r="E304" s="18"/>
      <c r="F304" s="18"/>
      <c r="G304" s="2"/>
    </row>
    <row r="305" spans="1:7" ht="15.75">
      <c r="A305" s="68"/>
      <c r="B305" s="68"/>
      <c r="C305" s="68"/>
      <c r="D305" s="18"/>
      <c r="E305" s="18"/>
      <c r="F305" s="18"/>
      <c r="G305" s="2"/>
    </row>
    <row r="306" spans="1:7" ht="15.75">
      <c r="A306" s="68"/>
      <c r="B306" s="68"/>
      <c r="C306" s="68"/>
      <c r="D306" s="18"/>
      <c r="E306" s="18"/>
      <c r="F306" s="18"/>
      <c r="G306" s="2"/>
    </row>
    <row r="307" spans="1:7" ht="15.75">
      <c r="A307" s="68"/>
      <c r="B307" s="68"/>
      <c r="C307" s="68"/>
      <c r="D307" s="18"/>
      <c r="E307" s="18"/>
      <c r="F307" s="18"/>
      <c r="G307" s="2"/>
    </row>
    <row r="308" spans="1:7" ht="15.75">
      <c r="A308" s="68"/>
      <c r="B308" s="68"/>
      <c r="C308" s="68"/>
      <c r="D308" s="18"/>
      <c r="E308" s="18"/>
      <c r="F308" s="18"/>
      <c r="G308" s="2"/>
    </row>
    <row r="309" spans="1:7" ht="15.75">
      <c r="A309" s="68"/>
      <c r="B309" s="68"/>
      <c r="C309" s="68"/>
      <c r="D309" s="18"/>
      <c r="E309" s="18"/>
      <c r="F309" s="18"/>
      <c r="G309" s="2"/>
    </row>
    <row r="310" spans="1:7" ht="15.75">
      <c r="A310" s="68"/>
      <c r="B310" s="68"/>
      <c r="C310" s="68"/>
      <c r="D310" s="18"/>
      <c r="E310" s="18"/>
      <c r="F310" s="18"/>
      <c r="G310" s="2"/>
    </row>
  </sheetData>
  <sheetProtection/>
  <mergeCells count="18">
    <mergeCell ref="F37:F38"/>
    <mergeCell ref="G37:G38"/>
    <mergeCell ref="D4:E4"/>
    <mergeCell ref="A6:A9"/>
    <mergeCell ref="B6:B9"/>
    <mergeCell ref="C6:C9"/>
    <mergeCell ref="D6:D9"/>
    <mergeCell ref="E6:E9"/>
    <mergeCell ref="A132:D133"/>
    <mergeCell ref="E132:E133"/>
    <mergeCell ref="F132:F133"/>
    <mergeCell ref="G132:G133"/>
    <mergeCell ref="F6:F9"/>
    <mergeCell ref="G6:G9"/>
    <mergeCell ref="A37:A38"/>
    <mergeCell ref="B37:B38"/>
    <mergeCell ref="C37:C38"/>
    <mergeCell ref="E37:E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JA</cp:lastModifiedBy>
  <cp:lastPrinted>2011-03-21T09:11:39Z</cp:lastPrinted>
  <dcterms:created xsi:type="dcterms:W3CDTF">2003-03-25T12:36:04Z</dcterms:created>
  <dcterms:modified xsi:type="dcterms:W3CDTF">2011-03-21T13:24:10Z</dcterms:modified>
  <cp:category/>
  <cp:version/>
  <cp:contentType/>
  <cp:contentStatus/>
</cp:coreProperties>
</file>