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99-zbiorczo" sheetId="1" r:id="rId1"/>
    <sheet name="99U-zbiorczo" sheetId="2" r:id="rId2"/>
    <sheet name="42-samorz.inst.kult." sheetId="3" r:id="rId3"/>
    <sheet name="42U-samorz.inst.kult." sheetId="4" r:id="rId4"/>
    <sheet name="62-samodz.publ.ZOZ samorz." sheetId="5" r:id="rId5"/>
    <sheet name="62U-samodz.publ.ZOZ samorz." sheetId="6" r:id="rId6"/>
    <sheet name="82-samorz.osoba prawna" sheetId="7" r:id="rId7"/>
    <sheet name="82U-samorz.osoba prawna" sheetId="8" r:id="rId8"/>
    <sheet name="Makro1" sheetId="9" state="hidden" r:id="rId9"/>
    <sheet name="RBNN1" sheetId="10" state="hidden" r:id="rId10"/>
    <sheet name="RBNN2" sheetId="11" state="hidden" r:id="rId11"/>
    <sheet name="RBNB" sheetId="12" state="hidden" r:id="rId12"/>
    <sheet name="ustawienia" sheetId="13" state="hidden" r:id="rId13"/>
    <sheet name="RBUNA" sheetId="14" state="hidden" r:id="rId14"/>
  </sheets>
  <definedNames>
    <definedName name="_xlnm.Print_Area" localSheetId="2">'42-samorz.inst.kult.'!$A$1:$R$64</definedName>
    <definedName name="_xlnm.Print_Area" localSheetId="3">'42U-samorz.inst.kult.'!$A$1:$R$34</definedName>
    <definedName name="_xlnm.Print_Area" localSheetId="4">'62-samodz.publ.ZOZ samorz.'!$A$1:$R$64</definedName>
    <definedName name="_xlnm.Print_Area" localSheetId="5">'62U-samodz.publ.ZOZ samorz.'!$A$1:$R$34</definedName>
    <definedName name="_xlnm.Print_Area" localSheetId="6">'82-samorz.osoba prawna'!$A$1:$R$64</definedName>
    <definedName name="_xlnm.Print_Area" localSheetId="7">'82U-samorz.osoba prawna'!$A$1:$R$34</definedName>
    <definedName name="_xlnm.Print_Area" localSheetId="0">'99-zbiorczo'!$A$1:$R$64</definedName>
    <definedName name="_xlnm.Print_Area" localSheetId="1">'99U-zbiorczo'!$A$1:$R$34</definedName>
    <definedName name="Adresat">'99-zbiorczo'!$N$4</definedName>
    <definedName name="GK">'99-zbiorczo'!$H$11</definedName>
    <definedName name="GT">'99-zbiorczo'!$I$11</definedName>
    <definedName name="JEDNOSTKA">'99-zbiorczo'!$A$3</definedName>
    <definedName name="KodGUS_JST">'ustawienia'!$A$18</definedName>
    <definedName name="KWARTAL">'99-zbiorczo'!$H$8</definedName>
    <definedName name="LID">'99-zbiorczo'!$C$8</definedName>
    <definedName name="NZW_GMINY">'99-zbiorczo'!$C$11</definedName>
    <definedName name="NZW_POW">'99-zbiorczo'!$C$10</definedName>
    <definedName name="NZW_WOJ">'99-zbiorczo'!$C$9</definedName>
    <definedName name="PK">'99-zbiorczo'!$G$11</definedName>
    <definedName name="plik2gus">'Makro1'!$A$1</definedName>
    <definedName name="REGON">'99-zbiorczo'!$A$8</definedName>
    <definedName name="ROK">'99-zbiorczo'!$K$8</definedName>
    <definedName name="WKOD">'99-zbiorczo'!$F$11</definedName>
    <definedName name="_xlfn_FINV">NA()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8" authorId="0">
      <text>
        <r>
          <rPr>
            <sz val="8"/>
            <color indexed="8"/>
            <rFont val="Tahoma"/>
            <family val="2"/>
          </rPr>
          <t xml:space="preserve">Wprowadx nr REGON jako 9 cyfr
</t>
        </r>
      </text>
    </comment>
    <comment ref="C8" authorId="0">
      <text>
        <r>
          <rPr>
            <sz val="8"/>
            <color indexed="8"/>
            <rFont val="Tahoma"/>
            <family val="2"/>
          </rPr>
          <t>wprowadź 5 cyfr
jeżeli jednostka posługuje się 14 znakowym Regonem</t>
        </r>
      </text>
    </comment>
    <comment ref="K8" authorId="0">
      <text>
        <r>
          <rPr>
            <sz val="8"/>
            <color indexed="8"/>
            <rFont val="Tahoma"/>
            <family val="2"/>
          </rPr>
          <t xml:space="preserve">Komórka 
musi zostać
 wypełniona
</t>
        </r>
      </text>
    </comment>
  </commentList>
</comments>
</file>

<file path=xl/sharedStrings.xml><?xml version="1.0" encoding="utf-8"?>
<sst xmlns="http://schemas.openxmlformats.org/spreadsheetml/2006/main" count="6826" uniqueCount="3022">
  <si>
    <t>Ministerstwo Finansów , ul.Świętokrzyska 12, 00-916 Warszawa</t>
  </si>
  <si>
    <t xml:space="preserve">Nazwa jednostki sprawozdawczej </t>
  </si>
  <si>
    <t>Rb-N   KWARTALNE SPRAWOZDANIE O STANIE NALEŻNOŚCI ORAZ WYBRANYCH AKTYWÓW FINANSOWYCH</t>
  </si>
  <si>
    <t>URZĄD GMINY PIECKI</t>
  </si>
  <si>
    <t>Adresat</t>
  </si>
  <si>
    <t>Zbiorczo (JST jako organu założycielskiego lub nadzorującego dla jednostek posiadających osobowość prawną)</t>
  </si>
  <si>
    <t>Adres jednostki sprawozdawczej</t>
  </si>
  <si>
    <t>UL. ZWYCIESTWA 34</t>
  </si>
  <si>
    <t>b) sprawozdanie zbiorcze</t>
  </si>
  <si>
    <t>Numer identyfikacyjny REGON</t>
  </si>
  <si>
    <t>liczba identyfik.jedn.</t>
  </si>
  <si>
    <t>wg stanu na koniec</t>
  </si>
  <si>
    <t>kwartału</t>
  </si>
  <si>
    <t xml:space="preserve">  roku</t>
  </si>
  <si>
    <t>Nazwa województwa</t>
  </si>
  <si>
    <t>SYMBOLE</t>
  </si>
  <si>
    <t>Nazwa powiatu / zwiazku</t>
  </si>
  <si>
    <t>WOJ.</t>
  </si>
  <si>
    <t>POWIAT</t>
  </si>
  <si>
    <t>GMINA</t>
  </si>
  <si>
    <t>TYP GM.</t>
  </si>
  <si>
    <t>ZWIĄZEK JST</t>
  </si>
  <si>
    <t>TYP ZW.</t>
  </si>
  <si>
    <t>GRUPA</t>
  </si>
  <si>
    <t>CZĘŚĆ BUDŻ.</t>
  </si>
  <si>
    <t>Nazwa gminy / zwiazku</t>
  </si>
  <si>
    <t xml:space="preserve"> A. Należności oraz wybrane aktywa finansowe</t>
  </si>
  <si>
    <t>Wyszczególnienie</t>
  </si>
  <si>
    <t>d ł u ż n i c y   k r a j o w i</t>
  </si>
  <si>
    <t xml:space="preserve">d ł u ż n i c y   z a g r a n i c z n i </t>
  </si>
  <si>
    <t>kwota</t>
  </si>
  <si>
    <t>należności</t>
  </si>
  <si>
    <t>sektor</t>
  </si>
  <si>
    <t>instytucje</t>
  </si>
  <si>
    <t>ogółem</t>
  </si>
  <si>
    <t>finansów</t>
  </si>
  <si>
    <t>grupa I</t>
  </si>
  <si>
    <t>grupa II</t>
  </si>
  <si>
    <t>grupa III</t>
  </si>
  <si>
    <t>grupa IV</t>
  </si>
  <si>
    <t>bank</t>
  </si>
  <si>
    <t>banki</t>
  </si>
  <si>
    <t>pozostałe</t>
  </si>
  <si>
    <t xml:space="preserve">przedsiębiorstwa </t>
  </si>
  <si>
    <t>gospodarstwa</t>
  </si>
  <si>
    <t>niekomercyjne</t>
  </si>
  <si>
    <t>podmioty</t>
  </si>
  <si>
    <t>(kol. 3+15)</t>
  </si>
  <si>
    <t>(kol 4+9+10+11+</t>
  </si>
  <si>
    <t>publicznych</t>
  </si>
  <si>
    <t>centralny</t>
  </si>
  <si>
    <t>krajowe</t>
  </si>
  <si>
    <t>niefinansowe</t>
  </si>
  <si>
    <t>domowe</t>
  </si>
  <si>
    <t xml:space="preserve">działające </t>
  </si>
  <si>
    <t xml:space="preserve">należące </t>
  </si>
  <si>
    <t>12+13+14)</t>
  </si>
  <si>
    <t>na rzecz</t>
  </si>
  <si>
    <t>do strefy</t>
  </si>
  <si>
    <t>zagraniczne</t>
  </si>
  <si>
    <t>(kol 5+6+7+8)</t>
  </si>
  <si>
    <t>finansowe</t>
  </si>
  <si>
    <t>gospodarstw</t>
  </si>
  <si>
    <t>(kol. 16+17)</t>
  </si>
  <si>
    <t>euro</t>
  </si>
  <si>
    <t>domowych</t>
  </si>
  <si>
    <t>N1. papiery wartościowe (N1.1+N1.2)</t>
  </si>
  <si>
    <t xml:space="preserve">      N1.1. krótkoterminowe</t>
  </si>
  <si>
    <t xml:space="preserve">      N1.2. długoterminowe</t>
  </si>
  <si>
    <t>N2. kredyty i pożyczki (N2.1+N2.2)</t>
  </si>
  <si>
    <t xml:space="preserve">      N2.1. krótkoterminowe</t>
  </si>
  <si>
    <t xml:space="preserve">      N2.2. długoterminowe</t>
  </si>
  <si>
    <t>N3. gotówka i depozyty (N3.1+N3.2+N3.3)</t>
  </si>
  <si>
    <t xml:space="preserve">      N3.1. gotówka</t>
  </si>
  <si>
    <t xml:space="preserve">      N3.2. depozyty na żądanie</t>
  </si>
  <si>
    <t xml:space="preserve">      N3.3. depozyty terminowe</t>
  </si>
  <si>
    <t>N4.należności wymagalne (N4.1+N4.2)</t>
  </si>
  <si>
    <t xml:space="preserve">      N4.1 z tytułu dostaw towarów i usług</t>
  </si>
  <si>
    <t xml:space="preserve">      N4.2 pozostałe</t>
  </si>
  <si>
    <t>N5. pozostałe należności (N5.1+N5.2+N5.3)</t>
  </si>
  <si>
    <t xml:space="preserve">      N5.1. z tytułu dostaw towarów i usług</t>
  </si>
  <si>
    <t xml:space="preserve">      N5.2. z tytułu podatków i składek 
      na ubezpieczenie społeczne</t>
  </si>
  <si>
    <t xml:space="preserve">      N5.3. z tytułów innych niż wymienione
      wyżej</t>
  </si>
  <si>
    <t xml:space="preserve"> B. Należności z tytułu udzielonych poręczeń  i gwarancji</t>
  </si>
  <si>
    <t>d ł u ż n i c y</t>
  </si>
  <si>
    <t xml:space="preserve">Kwota </t>
  </si>
  <si>
    <t>sektora</t>
  </si>
  <si>
    <t>grupa  I</t>
  </si>
  <si>
    <t xml:space="preserve">pozostałe </t>
  </si>
  <si>
    <t>(kol. 3+8)</t>
  </si>
  <si>
    <t>(kol.4+5+6+7)</t>
  </si>
  <si>
    <t>B1. należność główna z tytułu udzielonych poręczeń i gwarancji</t>
  </si>
  <si>
    <t xml:space="preserve">B2. odsetki ustawowe od należności głównej z tytułu udzielonych poręczeń i gwarancji </t>
  </si>
  <si>
    <t>B3. wartość spłat dokonanych w okresie sprawozdawczym za dłużników z tytułu udzielonych poręczeń i gwarancji (wydatki)</t>
  </si>
  <si>
    <t>B4. kwota odzyskanych wierzytelności w okresie sprawozdawczym od dłużników z tytułu udzielonych poręcze i gwarancji (dochody)</t>
  </si>
  <si>
    <t xml:space="preserve"> Skarbnik  Agata Naumowicz (-)</t>
  </si>
  <si>
    <t>Wójt Gminy Agnieszka Kurczewska (-)</t>
  </si>
  <si>
    <t>………………………………..……………</t>
  </si>
  <si>
    <t>……………………</t>
  </si>
  <si>
    <t>………………………………………………………………………………</t>
  </si>
  <si>
    <t>Główny Księgowy / Skarbnik</t>
  </si>
  <si>
    <t>telefon</t>
  </si>
  <si>
    <t>rok m-c dzień</t>
  </si>
  <si>
    <t>Kierownik jednostki / Przewodniczący Zarządu</t>
  </si>
  <si>
    <t xml:space="preserve"> </t>
  </si>
  <si>
    <t>Rb-UN   ROCZNE SPRAWOZDANIE UZUPEŁNIAJĄCE O STANIE NALEŻNOŚCI Z TYTUŁU PAPIERÓW WARTOŚCIOWYCH</t>
  </si>
  <si>
    <t>WG WARTOŚCI KSIĘGOWEJ</t>
  </si>
  <si>
    <t>Zbiorczo JST (jako organu założycielskiego lub nadzorującego dla jednostek z osobowością prawną)</t>
  </si>
  <si>
    <t>papiery wartościowe</t>
  </si>
  <si>
    <t>samorządowej instytucji kultury</t>
  </si>
  <si>
    <t>d ł u ż n i c y   z a g r a n i c z n i</t>
  </si>
  <si>
    <t>samodzielnego publicznego zakładu opieki zdrowotnej nadzorowanego przez jednostkę samorządu terytorialnego</t>
  </si>
  <si>
    <t>samorządowej osoby prawnej utworzonej na podstawie odrębnych ustaw w celu wykonywania zadań publicznych</t>
  </si>
  <si>
    <t>plik2gus</t>
  </si>
  <si>
    <t>REGON</t>
  </si>
  <si>
    <t>WK</t>
  </si>
  <si>
    <t>PK</t>
  </si>
  <si>
    <t>GK</t>
  </si>
  <si>
    <t>GT</t>
  </si>
  <si>
    <t>PT</t>
  </si>
  <si>
    <t>ROK</t>
  </si>
  <si>
    <t>KWARTAL</t>
  </si>
  <si>
    <t>CZ_BU</t>
  </si>
  <si>
    <t>DAT_SKW</t>
  </si>
  <si>
    <t>UWAGI</t>
  </si>
  <si>
    <t>N1002</t>
  </si>
  <si>
    <t>N1003</t>
  </si>
  <si>
    <t>N1004</t>
  </si>
  <si>
    <t>N1005</t>
  </si>
  <si>
    <t>N1006</t>
  </si>
  <si>
    <t>N1007</t>
  </si>
  <si>
    <t>N1008</t>
  </si>
  <si>
    <t>N1009</t>
  </si>
  <si>
    <t>N1010</t>
  </si>
  <si>
    <t>N1011</t>
  </si>
  <si>
    <t>N1012</t>
  </si>
  <si>
    <t>N1013</t>
  </si>
  <si>
    <t>N1014</t>
  </si>
  <si>
    <t>N1015</t>
  </si>
  <si>
    <t>N1016</t>
  </si>
  <si>
    <t>N1017</t>
  </si>
  <si>
    <t>N1102</t>
  </si>
  <si>
    <t>N1103</t>
  </si>
  <si>
    <t>N1104</t>
  </si>
  <si>
    <t>N1105</t>
  </si>
  <si>
    <t>N1106</t>
  </si>
  <si>
    <t>N1107</t>
  </si>
  <si>
    <t>N1108</t>
  </si>
  <si>
    <t>N1109</t>
  </si>
  <si>
    <t>N1110</t>
  </si>
  <si>
    <t>N1111</t>
  </si>
  <si>
    <t>N1112</t>
  </si>
  <si>
    <t>N1113</t>
  </si>
  <si>
    <t>N1114</t>
  </si>
  <si>
    <t>N1115</t>
  </si>
  <si>
    <t>N1116</t>
  </si>
  <si>
    <t>N1117</t>
  </si>
  <si>
    <t>N1202</t>
  </si>
  <si>
    <t>N1203</t>
  </si>
  <si>
    <t>N1204</t>
  </si>
  <si>
    <t>N1205</t>
  </si>
  <si>
    <t>N1206</t>
  </si>
  <si>
    <t>N1207</t>
  </si>
  <si>
    <t>N1208</t>
  </si>
  <si>
    <t>N1209</t>
  </si>
  <si>
    <t>N1210</t>
  </si>
  <si>
    <t>N1211</t>
  </si>
  <si>
    <t>N1212</t>
  </si>
  <si>
    <t>N1213</t>
  </si>
  <si>
    <t>N1214</t>
  </si>
  <si>
    <t>N1215</t>
  </si>
  <si>
    <t>N1216</t>
  </si>
  <si>
    <t>N1217</t>
  </si>
  <si>
    <t>N2002</t>
  </si>
  <si>
    <t>N2003</t>
  </si>
  <si>
    <t>N2004</t>
  </si>
  <si>
    <t>N2005</t>
  </si>
  <si>
    <t>N2006</t>
  </si>
  <si>
    <t>N2007</t>
  </si>
  <si>
    <t>N2008</t>
  </si>
  <si>
    <t>N2009</t>
  </si>
  <si>
    <t>N2010</t>
  </si>
  <si>
    <t>N2011</t>
  </si>
  <si>
    <t>N2012</t>
  </si>
  <si>
    <t>N2013</t>
  </si>
  <si>
    <t>N2014</t>
  </si>
  <si>
    <t>N2015</t>
  </si>
  <si>
    <t>N2016</t>
  </si>
  <si>
    <t>N2017</t>
  </si>
  <si>
    <t>N2102</t>
  </si>
  <si>
    <t>N2103</t>
  </si>
  <si>
    <t>N2104</t>
  </si>
  <si>
    <t>N2105</t>
  </si>
  <si>
    <t>N2106</t>
  </si>
  <si>
    <t>N2107</t>
  </si>
  <si>
    <t>N2108</t>
  </si>
  <si>
    <t>N2109</t>
  </si>
  <si>
    <t>N2110</t>
  </si>
  <si>
    <t>N2111</t>
  </si>
  <si>
    <t>N2112</t>
  </si>
  <si>
    <t>N2113</t>
  </si>
  <si>
    <t>N2114</t>
  </si>
  <si>
    <t>N2115</t>
  </si>
  <si>
    <t>N2116</t>
  </si>
  <si>
    <t>N2117</t>
  </si>
  <si>
    <t>N2202</t>
  </si>
  <si>
    <t>N2203</t>
  </si>
  <si>
    <t>N2204</t>
  </si>
  <si>
    <t>N2205</t>
  </si>
  <si>
    <t>N2206</t>
  </si>
  <si>
    <t>N2207</t>
  </si>
  <si>
    <t>N2208</t>
  </si>
  <si>
    <t>N2209</t>
  </si>
  <si>
    <t>N2210</t>
  </si>
  <si>
    <t>N2211</t>
  </si>
  <si>
    <t>N2212</t>
  </si>
  <si>
    <t>N2213</t>
  </si>
  <si>
    <t>N2214</t>
  </si>
  <si>
    <t>N2215</t>
  </si>
  <si>
    <t>N2216</t>
  </si>
  <si>
    <t>N2217</t>
  </si>
  <si>
    <t>N3002</t>
  </si>
  <si>
    <t>N3003</t>
  </si>
  <si>
    <t>N3004</t>
  </si>
  <si>
    <t>N3005</t>
  </si>
  <si>
    <t>N3006</t>
  </si>
  <si>
    <t>N3007</t>
  </si>
  <si>
    <t>N3008</t>
  </si>
  <si>
    <t>N3009</t>
  </si>
  <si>
    <t>N3010</t>
  </si>
  <si>
    <t>N3011</t>
  </si>
  <si>
    <t>N3012</t>
  </si>
  <si>
    <t>N3013</t>
  </si>
  <si>
    <t>N3014</t>
  </si>
  <si>
    <t>N3015</t>
  </si>
  <si>
    <t>N3016</t>
  </si>
  <si>
    <t>N3017</t>
  </si>
  <si>
    <t>N3102</t>
  </si>
  <si>
    <t>N3103</t>
  </si>
  <si>
    <t>N3104</t>
  </si>
  <si>
    <t>N3105</t>
  </si>
  <si>
    <t>N3106</t>
  </si>
  <si>
    <t>N3107</t>
  </si>
  <si>
    <t>N3108</t>
  </si>
  <si>
    <t>N3109</t>
  </si>
  <si>
    <t>N3110</t>
  </si>
  <si>
    <t>N3111</t>
  </si>
  <si>
    <t>N3112</t>
  </si>
  <si>
    <t>N3113</t>
  </si>
  <si>
    <t>N3114</t>
  </si>
  <si>
    <t>N3115</t>
  </si>
  <si>
    <t>N3116</t>
  </si>
  <si>
    <t>N3117</t>
  </si>
  <si>
    <t>N3202</t>
  </si>
  <si>
    <t>N3203</t>
  </si>
  <si>
    <t>N3204</t>
  </si>
  <si>
    <t>N3205</t>
  </si>
  <si>
    <t>N3206</t>
  </si>
  <si>
    <t>N3207</t>
  </si>
  <si>
    <t>N3208</t>
  </si>
  <si>
    <t>N3209</t>
  </si>
  <si>
    <t>N3210</t>
  </si>
  <si>
    <t>N3211</t>
  </si>
  <si>
    <t>N3212</t>
  </si>
  <si>
    <t>N3213</t>
  </si>
  <si>
    <t>N3214</t>
  </si>
  <si>
    <t>N3215</t>
  </si>
  <si>
    <t>N3216</t>
  </si>
  <si>
    <t>N3217</t>
  </si>
  <si>
    <t>N3302</t>
  </si>
  <si>
    <t>N3303</t>
  </si>
  <si>
    <t>N3304</t>
  </si>
  <si>
    <t>N3305</t>
  </si>
  <si>
    <t>N3306</t>
  </si>
  <si>
    <t>N3307</t>
  </si>
  <si>
    <t>N3308</t>
  </si>
  <si>
    <t>N3309</t>
  </si>
  <si>
    <t>N3310</t>
  </si>
  <si>
    <t>N3311</t>
  </si>
  <si>
    <t>N3312</t>
  </si>
  <si>
    <t>N3313</t>
  </si>
  <si>
    <t>N3314</t>
  </si>
  <si>
    <t>N3315</t>
  </si>
  <si>
    <t>N3316</t>
  </si>
  <si>
    <t>N3317</t>
  </si>
  <si>
    <t>Uwaga dla jednostek nadrzędnych!</t>
  </si>
  <si>
    <t>Aby przenieść dane do arkusza agregującego dane z jednostek podległych</t>
  </si>
  <si>
    <t>należy zaznaczyć obszar z danymi do skopiowania a następnie wkleić go we właściwe miejsce</t>
  </si>
  <si>
    <t>wybierając z menu Edycja opcję Wklej specjalnie / Wartości.</t>
  </si>
  <si>
    <t>Dzieki temu unikniemy przeniesienia formuł, które znajdują się w komórkach obszaru danych do przeniesienia.</t>
  </si>
  <si>
    <t>N4002</t>
  </si>
  <si>
    <t>N4003</t>
  </si>
  <si>
    <t>N4004</t>
  </si>
  <si>
    <t>N4005</t>
  </si>
  <si>
    <t>N4006</t>
  </si>
  <si>
    <t>N4007</t>
  </si>
  <si>
    <t>N4008</t>
  </si>
  <si>
    <t>N4009</t>
  </si>
  <si>
    <t>N4010</t>
  </si>
  <si>
    <t>N4011</t>
  </si>
  <si>
    <t>N4012</t>
  </si>
  <si>
    <t>N4013</t>
  </si>
  <si>
    <t>N4014</t>
  </si>
  <si>
    <t>N4015</t>
  </si>
  <si>
    <t>N4016</t>
  </si>
  <si>
    <t>N4017</t>
  </si>
  <si>
    <t>N4102</t>
  </si>
  <si>
    <t>N4103</t>
  </si>
  <si>
    <t>N4104</t>
  </si>
  <si>
    <t>N4105</t>
  </si>
  <si>
    <t>N4106</t>
  </si>
  <si>
    <t>N4107</t>
  </si>
  <si>
    <t>N4108</t>
  </si>
  <si>
    <t>N4109</t>
  </si>
  <si>
    <t>N4110</t>
  </si>
  <si>
    <t>N4111</t>
  </si>
  <si>
    <t>N4112</t>
  </si>
  <si>
    <t>N4113</t>
  </si>
  <si>
    <t>N4114</t>
  </si>
  <si>
    <t>N4115</t>
  </si>
  <si>
    <t>N4116</t>
  </si>
  <si>
    <t>N4117</t>
  </si>
  <si>
    <t>N4202</t>
  </si>
  <si>
    <t>N4203</t>
  </si>
  <si>
    <t>N4204</t>
  </si>
  <si>
    <t>N4205</t>
  </si>
  <si>
    <t>N4206</t>
  </si>
  <si>
    <t>N4207</t>
  </si>
  <si>
    <t>N4208</t>
  </si>
  <si>
    <t>N4209</t>
  </si>
  <si>
    <t>N4210</t>
  </si>
  <si>
    <t>N4211</t>
  </si>
  <si>
    <t>N4212</t>
  </si>
  <si>
    <t>N4213</t>
  </si>
  <si>
    <t>N4214</t>
  </si>
  <si>
    <t>N4215</t>
  </si>
  <si>
    <t>N4216</t>
  </si>
  <si>
    <t>N4217</t>
  </si>
  <si>
    <t>N5002</t>
  </si>
  <si>
    <t>N5003</t>
  </si>
  <si>
    <t>N5004</t>
  </si>
  <si>
    <t>N5005</t>
  </si>
  <si>
    <t>N5006</t>
  </si>
  <si>
    <t>N5007</t>
  </si>
  <si>
    <t>N5008</t>
  </si>
  <si>
    <t>N5009</t>
  </si>
  <si>
    <t>N5010</t>
  </si>
  <si>
    <t>N5011</t>
  </si>
  <si>
    <t>N5012</t>
  </si>
  <si>
    <t>N5013</t>
  </si>
  <si>
    <t>N5014</t>
  </si>
  <si>
    <t>N5015</t>
  </si>
  <si>
    <t>N5016</t>
  </si>
  <si>
    <t>N5017</t>
  </si>
  <si>
    <t>N5102</t>
  </si>
  <si>
    <t>N5103</t>
  </si>
  <si>
    <t>N5104</t>
  </si>
  <si>
    <t>N5105</t>
  </si>
  <si>
    <t>N5106</t>
  </si>
  <si>
    <t>N5107</t>
  </si>
  <si>
    <t>N5108</t>
  </si>
  <si>
    <t>N5109</t>
  </si>
  <si>
    <t>N5110</t>
  </si>
  <si>
    <t>N5111</t>
  </si>
  <si>
    <t>N5112</t>
  </si>
  <si>
    <t>N5113</t>
  </si>
  <si>
    <t>N5114</t>
  </si>
  <si>
    <t>N5115</t>
  </si>
  <si>
    <t>N5116</t>
  </si>
  <si>
    <t>N5117</t>
  </si>
  <si>
    <t>N5202</t>
  </si>
  <si>
    <t>N5203</t>
  </si>
  <si>
    <t>N5204</t>
  </si>
  <si>
    <t>N5205</t>
  </si>
  <si>
    <t>N5206</t>
  </si>
  <si>
    <t>N5207</t>
  </si>
  <si>
    <t>N5208</t>
  </si>
  <si>
    <t>N5209</t>
  </si>
  <si>
    <t>N5210</t>
  </si>
  <si>
    <t>N5211</t>
  </si>
  <si>
    <t>N5212</t>
  </si>
  <si>
    <t>N5213</t>
  </si>
  <si>
    <t>N5214</t>
  </si>
  <si>
    <t>N5215</t>
  </si>
  <si>
    <t>N5216</t>
  </si>
  <si>
    <t>N5217</t>
  </si>
  <si>
    <t>N5302</t>
  </si>
  <si>
    <t>N5303</t>
  </si>
  <si>
    <t>N5304</t>
  </si>
  <si>
    <t>N5305</t>
  </si>
  <si>
    <t>N5306</t>
  </si>
  <si>
    <t>N5307</t>
  </si>
  <si>
    <t>N5308</t>
  </si>
  <si>
    <t>N5309</t>
  </si>
  <si>
    <t>N5310</t>
  </si>
  <si>
    <t>N5311</t>
  </si>
  <si>
    <t>N5312</t>
  </si>
  <si>
    <t>N5313</t>
  </si>
  <si>
    <t>N5314</t>
  </si>
  <si>
    <t>N5315</t>
  </si>
  <si>
    <t>N5316</t>
  </si>
  <si>
    <t>N5317</t>
  </si>
  <si>
    <t>B1002</t>
  </si>
  <si>
    <t>B1003</t>
  </si>
  <si>
    <t>B1004</t>
  </si>
  <si>
    <t>B1005</t>
  </si>
  <si>
    <t>B1006</t>
  </si>
  <si>
    <t>B1007</t>
  </si>
  <si>
    <t>B1008</t>
  </si>
  <si>
    <t>B2002</t>
  </si>
  <si>
    <t>B2003</t>
  </si>
  <si>
    <t>B2004</t>
  </si>
  <si>
    <t>B2005</t>
  </si>
  <si>
    <t>B2006</t>
  </si>
  <si>
    <t>B2007</t>
  </si>
  <si>
    <t>B2008</t>
  </si>
  <si>
    <t>B3002</t>
  </si>
  <si>
    <t>B3003</t>
  </si>
  <si>
    <t>B3004</t>
  </si>
  <si>
    <t>B3005</t>
  </si>
  <si>
    <t>B3006</t>
  </si>
  <si>
    <t>B3007</t>
  </si>
  <si>
    <t>B3008</t>
  </si>
  <si>
    <t>B4002</t>
  </si>
  <si>
    <t>B4003</t>
  </si>
  <si>
    <t>B4004</t>
  </si>
  <si>
    <t>B4005</t>
  </si>
  <si>
    <t>B4006</t>
  </si>
  <si>
    <t>B4007</t>
  </si>
  <si>
    <t>B4008</t>
  </si>
  <si>
    <t>dolnośląskie</t>
  </si>
  <si>
    <t>we Wrocławiu</t>
  </si>
  <si>
    <t>Województwo</t>
  </si>
  <si>
    <t>kujawsko-pomorskie</t>
  </si>
  <si>
    <t>w Bydgoszczy</t>
  </si>
  <si>
    <t>Powiat</t>
  </si>
  <si>
    <t>bolesławiecki</t>
  </si>
  <si>
    <t>lubelskie</t>
  </si>
  <si>
    <t>w Lublinie</t>
  </si>
  <si>
    <t>Gmina</t>
  </si>
  <si>
    <t>Bolesławiec</t>
  </si>
  <si>
    <t>lubuskie</t>
  </si>
  <si>
    <t>w Zielonej Górze</t>
  </si>
  <si>
    <t>łódzkie</t>
  </si>
  <si>
    <t>w Łodzi</t>
  </si>
  <si>
    <t>Gromadka</t>
  </si>
  <si>
    <t>małopolskie</t>
  </si>
  <si>
    <t>w Krakowie</t>
  </si>
  <si>
    <t>Nowogrodziec</t>
  </si>
  <si>
    <t>mazowieckie</t>
  </si>
  <si>
    <t>w Warszawie</t>
  </si>
  <si>
    <t>Osiecznica</t>
  </si>
  <si>
    <t>opolskie</t>
  </si>
  <si>
    <t>w Opolu</t>
  </si>
  <si>
    <t>Warta Bolesławiecka</t>
  </si>
  <si>
    <t>podkarpackie</t>
  </si>
  <si>
    <t>w Rzeszowie</t>
  </si>
  <si>
    <t>dzierżoniowski</t>
  </si>
  <si>
    <t>podlaskie</t>
  </si>
  <si>
    <t>w Białymstoku</t>
  </si>
  <si>
    <t>Bielawa</t>
  </si>
  <si>
    <t>pomorskie</t>
  </si>
  <si>
    <t>w Gdańsku</t>
  </si>
  <si>
    <t>Dzierżoniów</t>
  </si>
  <si>
    <t>śląskie</t>
  </si>
  <si>
    <t>w Katowicach</t>
  </si>
  <si>
    <t>Pieszyce</t>
  </si>
  <si>
    <t>świętokrzyskie</t>
  </si>
  <si>
    <t>w Kielcach</t>
  </si>
  <si>
    <t>Piława Górna</t>
  </si>
  <si>
    <t>warmińsko-mazurskie</t>
  </si>
  <si>
    <t>w Olsztynie</t>
  </si>
  <si>
    <t>wielkopolskie</t>
  </si>
  <si>
    <t>w Poznaniu</t>
  </si>
  <si>
    <t>Łagiewniki</t>
  </si>
  <si>
    <t>zachodniopomorskie</t>
  </si>
  <si>
    <t>w Szczecinie</t>
  </si>
  <si>
    <t>Niemcza</t>
  </si>
  <si>
    <t>głogowski</t>
  </si>
  <si>
    <t>Głogów</t>
  </si>
  <si>
    <t>Jerzmanowa</t>
  </si>
  <si>
    <t>Kotla</t>
  </si>
  <si>
    <t>Pęcław</t>
  </si>
  <si>
    <t>Żukowice</t>
  </si>
  <si>
    <t>górowski</t>
  </si>
  <si>
    <t>Góra</t>
  </si>
  <si>
    <t>Jemielno</t>
  </si>
  <si>
    <t>Niechlów</t>
  </si>
  <si>
    <t>Wąsosz</t>
  </si>
  <si>
    <t>jaworski</t>
  </si>
  <si>
    <t>Jawor</t>
  </si>
  <si>
    <t>Bolków</t>
  </si>
  <si>
    <t>Męcinka</t>
  </si>
  <si>
    <t>Mściwojów</t>
  </si>
  <si>
    <t>Paszowice</t>
  </si>
  <si>
    <t>Wądroże Wielkie</t>
  </si>
  <si>
    <t>jeleniogórski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</si>
  <si>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</si>
  <si>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</si>
  <si>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</si>
  <si>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</si>
  <si>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</si>
  <si>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</si>
  <si>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</si>
  <si>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</si>
  <si>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</si>
  <si>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kamiennogórski</t>
  </si>
  <si>
    <t>Kamienna Góra</t>
  </si>
  <si>
    <t>Lubawka</t>
  </si>
  <si>
    <t>Marciszów</t>
  </si>
  <si>
    <t>kłodzki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</si>
  <si>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</si>
  <si>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</si>
  <si>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</si>
  <si>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</si>
  <si>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</si>
  <si>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</si>
  <si>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</si>
  <si>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</si>
  <si>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Międzylesie</t>
  </si>
  <si>
    <t>Radków</t>
  </si>
  <si>
    <t>Stronie Śląskie</t>
  </si>
  <si>
    <t>Szczytna</t>
  </si>
  <si>
    <t>legnicki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</si>
  <si>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</si>
  <si>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</si>
  <si>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</si>
  <si>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</si>
  <si>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</si>
  <si>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</si>
  <si>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</si>
  <si>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lubański</t>
  </si>
  <si>
    <t>Lubań</t>
  </si>
  <si>
    <t>Świeradów-Zdrój</t>
  </si>
  <si>
    <t>Leśna</t>
  </si>
  <si>
    <t>Olszyna</t>
  </si>
  <si>
    <t>Platerówka</t>
  </si>
  <si>
    <t>Siekierczyn</t>
  </si>
  <si>
    <t>lubiński</t>
  </si>
  <si>
    <t>Lubin</t>
  </si>
  <si>
    <t>Rudna</t>
  </si>
  <si>
    <t>Ścinawa</t>
  </si>
  <si>
    <t>lwówecki</t>
  </si>
  <si>
    <t>Gryfów Śląski</t>
  </si>
  <si>
    <t>Lubomierz</t>
  </si>
  <si>
    <t>Lwówek Śląski</t>
  </si>
  <si>
    <t>Mirsk</t>
  </si>
  <si>
    <t>Wleń</t>
  </si>
  <si>
    <t>milicki</t>
  </si>
  <si>
    <t>Cieszków</t>
  </si>
  <si>
    <t>Krośnice</t>
  </si>
  <si>
    <t>Milicz</t>
  </si>
  <si>
    <t>oleśnicki</t>
  </si>
  <si>
    <t>Oleśnica</t>
  </si>
  <si>
    <t>Bierutów</t>
  </si>
  <si>
    <t>Dobroszyce</t>
  </si>
  <si>
    <t>Dziadowa Kłoda</t>
  </si>
  <si>
    <t>Miedzybórz</t>
  </si>
  <si>
    <t>Syców</t>
  </si>
  <si>
    <t>Twardogóra</t>
  </si>
  <si>
    <t>oławski</t>
  </si>
  <si>
    <t>Oława</t>
  </si>
  <si>
    <t>Domaniów</t>
  </si>
  <si>
    <t>Jelcz-Laskowice</t>
  </si>
  <si>
    <t>polkowicki</t>
  </si>
  <si>
    <t>Chocianów</t>
  </si>
  <si>
    <t>Gaworzyce</t>
  </si>
  <si>
    <t>Grębocice</t>
  </si>
  <si>
    <t>Polkowice</t>
  </si>
  <si>
    <t>Przemków</t>
  </si>
  <si>
    <t>Radwanice</t>
  </si>
  <si>
    <t>strzeliński</t>
  </si>
  <si>
    <t>Borów</t>
  </si>
  <si>
    <t>Kondratowice</t>
  </si>
  <si>
    <t>Przeworno</t>
  </si>
  <si>
    <t>Strzelin</t>
  </si>
  <si>
    <t>Wiązów</t>
  </si>
  <si>
    <t>średzki</t>
  </si>
  <si>
    <t>Kostomłoty</t>
  </si>
  <si>
    <t>Malczyce</t>
  </si>
  <si>
    <t>Miękinia</t>
  </si>
  <si>
    <t>Środa Śląska</t>
  </si>
  <si>
    <t>Udanin</t>
  </si>
  <si>
    <t>świdnicki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</si>
  <si>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</si>
  <si>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</si>
  <si>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</si>
  <si>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</si>
  <si>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</si>
  <si>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</si>
  <si>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</si>
  <si>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trzebnicki</t>
  </si>
  <si>
    <t>Oborniki Śląskie</t>
  </si>
  <si>
    <t>Prusice</t>
  </si>
  <si>
    <t>Trzebnica</t>
  </si>
  <si>
    <t>Wisznia Mała</t>
  </si>
  <si>
    <t>Zawonia</t>
  </si>
  <si>
    <t>Żmigród</t>
  </si>
  <si>
    <t>wałbrzyski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</si>
  <si>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</si>
  <si>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</si>
  <si>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</si>
  <si>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</si>
  <si>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</si>
  <si>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</si>
  <si>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</si>
  <si>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</si>
  <si>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Wałbrzych</t>
  </si>
  <si>
    <t>wołowski</t>
  </si>
  <si>
    <t>Brzeg Dolny</t>
  </si>
  <si>
    <t>Wińsko</t>
  </si>
  <si>
    <t>Wołów</t>
  </si>
  <si>
    <t>wrocławski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</si>
  <si>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</si>
  <si>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</si>
  <si>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</si>
  <si>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</si>
  <si>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</si>
  <si>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</si>
  <si>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</si>
  <si>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Siechnice</t>
  </si>
  <si>
    <t>Żórawina</t>
  </si>
  <si>
    <t>ząbkowicki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</si>
  <si>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</si>
  <si>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</si>
  <si>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</si>
  <si>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</si>
  <si>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</si>
  <si>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</si>
  <si>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</si>
  <si>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zgorzelecki</t>
  </si>
  <si>
    <t>Zawidów</t>
  </si>
  <si>
    <t>Zgorzelec</t>
  </si>
  <si>
    <t>Bogatynia</t>
  </si>
  <si>
    <t>Pieńsk</t>
  </si>
  <si>
    <t>Sulików</t>
  </si>
  <si>
    <t>Węgliniec</t>
  </si>
  <si>
    <t>złotoryjski</t>
  </si>
  <si>
    <t>Wojcieszów</t>
  </si>
  <si>
    <t>Złotoryja</t>
  </si>
  <si>
    <t>Pielgrzymka</t>
  </si>
  <si>
    <t>Świerzawa</t>
  </si>
  <si>
    <t>Zagrodno</t>
  </si>
  <si>
    <t>Miasto na prawach powiatu</t>
  </si>
  <si>
    <t>Jelenia Góra</t>
  </si>
  <si>
    <t>Legnica</t>
  </si>
  <si>
    <t>Wrocław</t>
  </si>
  <si>
    <t>aleksandrowski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</si>
  <si>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</si>
  <si>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</si>
  <si>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</si>
  <si>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</si>
  <si>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</si>
  <si>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</si>
  <si>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</si>
  <si>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</si>
  <si>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brodnicki</t>
  </si>
  <si>
    <t>Brodnica</t>
  </si>
  <si>
    <t>Bobrowo</t>
  </si>
  <si>
    <t>Brzozie</t>
  </si>
  <si>
    <t>Górzno</t>
  </si>
  <si>
    <t>Bartniczka</t>
  </si>
  <si>
    <t>Jabłonowo Pomorskie</t>
  </si>
  <si>
    <t>Osiek</t>
  </si>
  <si>
    <t>Świedziebnia</t>
  </si>
  <si>
    <t>Zbiczno</t>
  </si>
  <si>
    <t>bydgoski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</si>
  <si>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</si>
  <si>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</si>
  <si>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</si>
  <si>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</si>
  <si>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</si>
  <si>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</si>
  <si>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</si>
  <si>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</si>
  <si>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chełmiński</t>
  </si>
  <si>
    <t>Chełmno</t>
  </si>
  <si>
    <t>Kijewo Królewskie</t>
  </si>
  <si>
    <t>Lisewo</t>
  </si>
  <si>
    <t>Papowo Biskupie</t>
  </si>
  <si>
    <t>Stolno</t>
  </si>
  <si>
    <t>Unisław</t>
  </si>
  <si>
    <t>golubsko-dobrzyński</t>
  </si>
  <si>
    <t>Golub-Dobrzyń</t>
  </si>
  <si>
    <t>Ciechocin</t>
  </si>
  <si>
    <t>Kowalewo Pomorskie</t>
  </si>
  <si>
    <t>Radomin</t>
  </si>
  <si>
    <t>Zbójno</t>
  </si>
  <si>
    <t>grudziądzki</t>
  </si>
  <si>
    <t>Grudziądz</t>
  </si>
  <si>
    <t>Gruta</t>
  </si>
  <si>
    <t>Łasin</t>
  </si>
  <si>
    <t>Radzyń Chełmiński</t>
  </si>
  <si>
    <t>Rogóźno</t>
  </si>
  <si>
    <t>Świecie Nad Osą</t>
  </si>
  <si>
    <t>inowrocławski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</si>
  <si>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</si>
  <si>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</si>
  <si>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</si>
  <si>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</si>
  <si>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</si>
  <si>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</si>
  <si>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</si>
  <si>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</si>
  <si>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lipnowski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</si>
  <si>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</si>
  <si>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</si>
  <si>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</si>
  <si>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</si>
  <si>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</si>
  <si>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</si>
  <si>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</si>
  <si>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</si>
  <si>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mogileński</t>
  </si>
  <si>
    <t>Dąbrowa</t>
  </si>
  <si>
    <t>Jeziora Wielkie</t>
  </si>
  <si>
    <t>Mogilno</t>
  </si>
  <si>
    <t>Strzelno</t>
  </si>
  <si>
    <t>nakielski</t>
  </si>
  <si>
    <t>Kcynia</t>
  </si>
  <si>
    <t>Mrocza</t>
  </si>
  <si>
    <t>Nakło Nad Notecią</t>
  </si>
  <si>
    <t>Sadki</t>
  </si>
  <si>
    <t>Szubin</t>
  </si>
  <si>
    <t>radziejowski</t>
  </si>
  <si>
    <t>Radziejów</t>
  </si>
  <si>
    <t>Bytoń</t>
  </si>
  <si>
    <t>Dobre</t>
  </si>
  <si>
    <t>Osięciny</t>
  </si>
  <si>
    <t>Piotrków Kujawski</t>
  </si>
  <si>
    <t>Topólka</t>
  </si>
  <si>
    <t>rypiński</t>
  </si>
  <si>
    <t>Rypin</t>
  </si>
  <si>
    <t>Brzuze</t>
  </si>
  <si>
    <t>Rogowo</t>
  </si>
  <si>
    <t>Skrwilno</t>
  </si>
  <si>
    <t>Wąpielsk</t>
  </si>
  <si>
    <t>sępoleński</t>
  </si>
  <si>
    <t>Kamień Krajeński</t>
  </si>
  <si>
    <t>Sępólno Krajeńskie</t>
  </si>
  <si>
    <t>Sośno</t>
  </si>
  <si>
    <t>Więcbork</t>
  </si>
  <si>
    <t>świecki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</si>
  <si>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</si>
  <si>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</si>
  <si>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</si>
  <si>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</si>
  <si>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</si>
  <si>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</si>
  <si>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</si>
  <si>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</si>
  <si>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</si>
  <si>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</si>
  <si>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</si>
  <si>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toruński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</si>
  <si>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</si>
  <si>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</si>
  <si>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</si>
  <si>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</si>
  <si>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</si>
  <si>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</si>
  <si>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</si>
  <si>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</si>
  <si>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tucholski</t>
  </si>
  <si>
    <t>Cekcyn</t>
  </si>
  <si>
    <t>Gostycyn</t>
  </si>
  <si>
    <t>Kęsowo</t>
  </si>
  <si>
    <t>Lubiewo</t>
  </si>
  <si>
    <t>Śliwice</t>
  </si>
  <si>
    <t>Tuchola</t>
  </si>
  <si>
    <t>wąbrzeski</t>
  </si>
  <si>
    <t>Wąbrzeźno</t>
  </si>
  <si>
    <t>Dębowa Łąka</t>
  </si>
  <si>
    <t>Książki</t>
  </si>
  <si>
    <t>Płużnica</t>
  </si>
  <si>
    <t>włocławski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</si>
  <si>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</si>
  <si>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</si>
  <si>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</si>
  <si>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</si>
  <si>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</si>
  <si>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</si>
  <si>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</si>
  <si>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</si>
  <si>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</si>
  <si>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</si>
  <si>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</si>
  <si>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</si>
  <si>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żniński</t>
  </si>
  <si>
    <t>Barcin</t>
  </si>
  <si>
    <t>Gąsawa</t>
  </si>
  <si>
    <t>Janowiec Wielkopolski</t>
  </si>
  <si>
    <t>Łabiszyn</t>
  </si>
  <si>
    <t>Żnin</t>
  </si>
  <si>
    <t>Bydgoszcz</t>
  </si>
  <si>
    <t>Toruń</t>
  </si>
  <si>
    <t>bialski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</si>
  <si>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</si>
  <si>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</si>
  <si>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</si>
  <si>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</si>
  <si>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</si>
  <si>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</si>
  <si>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</si>
  <si>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</si>
  <si>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</si>
  <si>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</si>
  <si>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</si>
  <si>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</si>
  <si>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</si>
  <si>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</si>
  <si>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</si>
  <si>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</si>
  <si>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</si>
  <si>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biłgorajski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</si>
  <si>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</si>
  <si>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</si>
  <si>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</si>
  <si>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</si>
  <si>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</si>
  <si>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</si>
  <si>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</si>
  <si>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</si>
  <si>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</si>
  <si>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</si>
  <si>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</si>
  <si>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</si>
  <si>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</si>
  <si>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chełmski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</si>
  <si>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</si>
  <si>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</si>
  <si>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</si>
  <si>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</si>
  <si>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</si>
  <si>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</si>
  <si>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</si>
  <si>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</si>
  <si>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</si>
  <si>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</si>
  <si>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</si>
  <si>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</si>
  <si>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</si>
  <si>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Rejowiec-Osada</t>
  </si>
  <si>
    <t>hrubieszowski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</si>
  <si>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</si>
  <si>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</si>
  <si>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</si>
  <si>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</si>
  <si>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</si>
  <si>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</si>
  <si>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</si>
  <si>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</si>
  <si>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</si>
  <si>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</si>
  <si>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</si>
  <si>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</si>
  <si>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</si>
  <si>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</si>
  <si>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</si>
  <si>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krasnostawski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</si>
  <si>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</si>
  <si>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</si>
  <si>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</si>
  <si>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</si>
  <si>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</si>
  <si>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</si>
  <si>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</si>
  <si>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</si>
  <si>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</si>
  <si>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kraśnicki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</si>
  <si>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</si>
  <si>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</si>
  <si>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</si>
  <si>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</si>
  <si>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</si>
  <si>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</si>
  <si>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</si>
  <si>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</si>
  <si>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</si>
  <si>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lubartowski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</si>
  <si>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</si>
  <si>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</si>
  <si>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</si>
  <si>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</si>
  <si>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</si>
  <si>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</si>
  <si>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</si>
  <si>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</si>
  <si>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</si>
  <si>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</si>
  <si>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</si>
  <si>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</si>
  <si>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lubelski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</si>
  <si>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</si>
  <si>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</si>
  <si>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</si>
  <si>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</si>
  <si>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</si>
  <si>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</si>
  <si>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</si>
  <si>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</si>
  <si>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</si>
  <si>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</si>
  <si>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</si>
  <si>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</si>
  <si>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</si>
  <si>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</si>
  <si>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</si>
  <si>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</si>
  <si>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łęczyński</t>
  </si>
  <si>
    <t>Cyców</t>
  </si>
  <si>
    <t>Ludwin</t>
  </si>
  <si>
    <t>Łęczna</t>
  </si>
  <si>
    <t>Milejów</t>
  </si>
  <si>
    <t>Puchaczów</t>
  </si>
  <si>
    <t>Spiczyn</t>
  </si>
  <si>
    <t>łukowski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</si>
  <si>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</si>
  <si>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</si>
  <si>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</si>
  <si>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</si>
  <si>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</si>
  <si>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</si>
  <si>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</si>
  <si>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</si>
  <si>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</si>
  <si>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opolski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</si>
  <si>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</si>
  <si>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</si>
  <si>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</si>
  <si>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</si>
  <si>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</si>
  <si>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</si>
  <si>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</si>
  <si>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parczewski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</si>
  <si>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</si>
  <si>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</si>
  <si>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</si>
  <si>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</si>
  <si>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</si>
  <si>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</si>
  <si>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</si>
  <si>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puławski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</si>
  <si>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</si>
  <si>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</si>
  <si>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</si>
  <si>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</si>
  <si>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</si>
  <si>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</si>
  <si>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</si>
  <si>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</si>
  <si>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</si>
  <si>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</si>
  <si>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radzyński</t>
  </si>
  <si>
    <t>Radzyń Podlaski</t>
  </si>
  <si>
    <t>Borki</t>
  </si>
  <si>
    <t>Czemierniki</t>
  </si>
  <si>
    <t>Kąkolewnica Wschodnia</t>
  </si>
  <si>
    <t>Komarówka Podlaska</t>
  </si>
  <si>
    <t>Ulan-Majorat</t>
  </si>
  <si>
    <t>Wohyń</t>
  </si>
  <si>
    <t>rycki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</si>
  <si>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</si>
  <si>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</si>
  <si>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</si>
  <si>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</si>
  <si>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</si>
  <si>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</si>
  <si>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</si>
  <si>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</si>
  <si>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</si>
  <si>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</si>
  <si>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</si>
  <si>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tomaszowski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</si>
  <si>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</si>
  <si>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</si>
  <si>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</si>
  <si>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</si>
  <si>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</si>
  <si>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</si>
  <si>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</si>
  <si>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</si>
  <si>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</si>
  <si>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</si>
  <si>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</si>
  <si>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</si>
  <si>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włodawski</t>
  </si>
  <si>
    <t>Włodawa</t>
  </si>
  <si>
    <t>Hanna</t>
  </si>
  <si>
    <t>Hańsk</t>
  </si>
  <si>
    <t>Stary Brus</t>
  </si>
  <si>
    <t>Urszulin</t>
  </si>
  <si>
    <t>Wola Uhruska</t>
  </si>
  <si>
    <t>Wyryki</t>
  </si>
  <si>
    <t>zamojski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</si>
  <si>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</si>
  <si>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</si>
  <si>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</si>
  <si>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</si>
  <si>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</si>
  <si>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</si>
  <si>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</si>
  <si>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</si>
  <si>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</si>
  <si>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</si>
  <si>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</si>
  <si>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</si>
  <si>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</si>
  <si>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</si>
  <si>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Lublin</t>
  </si>
  <si>
    <t>gorzowski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</si>
  <si>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</si>
  <si>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</si>
  <si>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</si>
  <si>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</si>
  <si>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</si>
  <si>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</si>
  <si>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</si>
  <si>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krośnieński</t>
  </si>
  <si>
    <t>Gubin</t>
  </si>
  <si>
    <t>Bobrowice</t>
  </si>
  <si>
    <t>Bytnica</t>
  </si>
  <si>
    <t>Dąbie</t>
  </si>
  <si>
    <t>Krosno Odrzańskie</t>
  </si>
  <si>
    <t>Maszewo</t>
  </si>
  <si>
    <t>międzyrzecki</t>
  </si>
  <si>
    <t>Bledzew</t>
  </si>
  <si>
    <t>Międzyrzecz</t>
  </si>
  <si>
    <t>Przytoczna</t>
  </si>
  <si>
    <t>Pszczew</t>
  </si>
  <si>
    <t>Skwierzyna</t>
  </si>
  <si>
    <t>Trzciel</t>
  </si>
  <si>
    <t>nowosolski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</si>
  <si>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</si>
  <si>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</si>
  <si>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</si>
  <si>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</si>
  <si>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</si>
  <si>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</si>
  <si>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</si>
  <si>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słubicki</t>
  </si>
  <si>
    <t>Cybinka</t>
  </si>
  <si>
    <t>Górzyca</t>
  </si>
  <si>
    <t>Ośno Lubuskie</t>
  </si>
  <si>
    <t>Rzepin</t>
  </si>
  <si>
    <t>Słubice</t>
  </si>
  <si>
    <t>strzelecko-drezdenecki</t>
  </si>
  <si>
    <t>Dobiegniew</t>
  </si>
  <si>
    <t>Drezdenko</t>
  </si>
  <si>
    <t>Stare Kurowo</t>
  </si>
  <si>
    <t>Strzelce Krajeńskie</t>
  </si>
  <si>
    <t>Zwierzyn</t>
  </si>
  <si>
    <t>sulęciński</t>
  </si>
  <si>
    <t>Krzeszyce</t>
  </si>
  <si>
    <t>Lubniewice</t>
  </si>
  <si>
    <t>Słońsk</t>
  </si>
  <si>
    <t>Sulęcin</t>
  </si>
  <si>
    <t>Torzym</t>
  </si>
  <si>
    <t>świebodziński</t>
  </si>
  <si>
    <t>Lubrza</t>
  </si>
  <si>
    <t>Łagów</t>
  </si>
  <si>
    <t>Skąpe</t>
  </si>
  <si>
    <t>Szczaniec</t>
  </si>
  <si>
    <t>Świebodzin</t>
  </si>
  <si>
    <t>Zbąszynek</t>
  </si>
  <si>
    <t>zielonogórski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</si>
  <si>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</si>
  <si>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</si>
  <si>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</si>
  <si>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</si>
  <si>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</si>
  <si>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</si>
  <si>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</si>
  <si>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</si>
  <si>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Zielona Góra</t>
  </si>
  <si>
    <t>żagański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</si>
  <si>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</si>
  <si>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</si>
  <si>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</si>
  <si>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</si>
  <si>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</si>
  <si>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</si>
  <si>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</si>
  <si>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</si>
  <si>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żarski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</si>
  <si>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</si>
  <si>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</si>
  <si>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</si>
  <si>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</si>
  <si>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</si>
  <si>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</si>
  <si>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</si>
  <si>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</si>
  <si>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</si>
  <si>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wschowski</t>
  </si>
  <si>
    <t>Sława</t>
  </si>
  <si>
    <t>Szlichtyngowa</t>
  </si>
  <si>
    <t>Wschowa</t>
  </si>
  <si>
    <t>Gorzów Wielkopolski</t>
  </si>
  <si>
    <t>bełchatowski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</si>
  <si>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</si>
  <si>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</si>
  <si>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</si>
  <si>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</si>
  <si>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</si>
  <si>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</si>
  <si>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</si>
  <si>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kutnowski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</si>
  <si>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</si>
  <si>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</si>
  <si>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</si>
  <si>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</si>
  <si>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</si>
  <si>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</si>
  <si>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</si>
  <si>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</si>
  <si>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</si>
  <si>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</si>
  <si>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łaski</t>
  </si>
  <si>
    <t>Buczek</t>
  </si>
  <si>
    <t>Łask</t>
  </si>
  <si>
    <t>Sędziejowice</t>
  </si>
  <si>
    <t>Widawa</t>
  </si>
  <si>
    <t>Wodzierady</t>
  </si>
  <si>
    <t>łęczycki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</si>
  <si>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</si>
  <si>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</si>
  <si>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</si>
  <si>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</si>
  <si>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</si>
  <si>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</si>
  <si>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</si>
  <si>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łowicki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</si>
  <si>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</si>
  <si>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</si>
  <si>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</si>
  <si>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</si>
  <si>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</si>
  <si>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</si>
  <si>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</si>
  <si>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</si>
  <si>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</si>
  <si>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łódzki wschodni</t>
  </si>
  <si>
    <t>Andrespol</t>
  </si>
  <si>
    <t>Brójce</t>
  </si>
  <si>
    <t>Koluszki</t>
  </si>
  <si>
    <t>Nowosolna</t>
  </si>
  <si>
    <t>Rzgów</t>
  </si>
  <si>
    <t>Tuszyn</t>
  </si>
  <si>
    <t>opoczyński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</si>
  <si>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</si>
  <si>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</si>
  <si>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</si>
  <si>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</si>
  <si>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</si>
  <si>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</si>
  <si>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</si>
  <si>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</si>
  <si>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pabianicki</t>
  </si>
  <si>
    <t>Konstantynów Łódzki</t>
  </si>
  <si>
    <t>Pabianice</t>
  </si>
  <si>
    <t>Dłutów</t>
  </si>
  <si>
    <t>Dobroń</t>
  </si>
  <si>
    <t>Ksawerów</t>
  </si>
  <si>
    <t>Lutomiersk</t>
  </si>
  <si>
    <t>pajęczański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</si>
  <si>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</si>
  <si>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</si>
  <si>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</si>
  <si>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</si>
  <si>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</si>
  <si>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</si>
  <si>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</si>
  <si>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</si>
  <si>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piotrkowski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</si>
  <si>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</si>
  <si>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</si>
  <si>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</si>
  <si>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</si>
  <si>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</si>
  <si>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</si>
  <si>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</si>
  <si>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</si>
  <si>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</si>
  <si>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</si>
  <si>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poddębicki</t>
  </si>
  <si>
    <t>Dalików</t>
  </si>
  <si>
    <t>Pęczniew</t>
  </si>
  <si>
    <t>Poddębice</t>
  </si>
  <si>
    <t>Uniejów</t>
  </si>
  <si>
    <t>Wartkowice</t>
  </si>
  <si>
    <t>Zadzim</t>
  </si>
  <si>
    <t>radomszczański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</si>
  <si>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</si>
  <si>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</si>
  <si>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</si>
  <si>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</si>
  <si>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</si>
  <si>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</si>
  <si>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</si>
  <si>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</si>
  <si>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</si>
  <si>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</si>
  <si>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</si>
  <si>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</si>
  <si>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</si>
  <si>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rawski</t>
  </si>
  <si>
    <t>Rawa Mazowiecka</t>
  </si>
  <si>
    <t>Biała Rawska</t>
  </si>
  <si>
    <t>Cielądz</t>
  </si>
  <si>
    <t>Regnów</t>
  </si>
  <si>
    <t>Sadkowice</t>
  </si>
  <si>
    <t>sieradzki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</si>
  <si>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</si>
  <si>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</si>
  <si>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</si>
  <si>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</si>
  <si>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</si>
  <si>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</si>
  <si>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</si>
  <si>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</si>
  <si>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</si>
  <si>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</si>
  <si>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skierniewicki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</si>
  <si>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</si>
  <si>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</si>
  <si>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</si>
  <si>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</si>
  <si>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</si>
  <si>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</si>
  <si>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</si>
  <si>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</si>
  <si>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</si>
  <si>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</si>
  <si>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</si>
  <si>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</si>
  <si>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</si>
  <si>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</si>
  <si>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</si>
  <si>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</si>
  <si>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</si>
  <si>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</si>
  <si>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</si>
  <si>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wieluński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</si>
  <si>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</si>
  <si>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</si>
  <si>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</si>
  <si>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</si>
  <si>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</si>
  <si>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</si>
  <si>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</si>
  <si>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</si>
  <si>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wieruszowski</t>
  </si>
  <si>
    <t>Czastary</t>
  </si>
  <si>
    <t>Galewice</t>
  </si>
  <si>
    <t>Lututów</t>
  </si>
  <si>
    <t>Łubnice</t>
  </si>
  <si>
    <t>Sokolniki</t>
  </si>
  <si>
    <t>Wieruszów</t>
  </si>
  <si>
    <t>zduńskowolski</t>
  </si>
  <si>
    <t>Zduńska Wola</t>
  </si>
  <si>
    <t>Szadek</t>
  </si>
  <si>
    <t>Zapolice</t>
  </si>
  <si>
    <t>zgierski</t>
  </si>
  <si>
    <t>Głowno</t>
  </si>
  <si>
    <t>Ozorków</t>
  </si>
  <si>
    <t>Zgierz</t>
  </si>
  <si>
    <t>Aleksandrów Łódzki</t>
  </si>
  <si>
    <t>Parzęczew</t>
  </si>
  <si>
    <t>Stryków</t>
  </si>
  <si>
    <t>brzeziński</t>
  </si>
  <si>
    <t>Brzeziny</t>
  </si>
  <si>
    <t>Dmosin</t>
  </si>
  <si>
    <t>Jeżów</t>
  </si>
  <si>
    <t>Rogów</t>
  </si>
  <si>
    <t>Łódź</t>
  </si>
  <si>
    <t>Piotrków Trybunalski</t>
  </si>
  <si>
    <t>bocheński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</si>
  <si>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</si>
  <si>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</si>
  <si>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</si>
  <si>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</si>
  <si>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</si>
  <si>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</si>
  <si>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</si>
  <si>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</si>
  <si>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brzeski</t>
  </si>
  <si>
    <t>Borzęcin</t>
  </si>
  <si>
    <t>Brzesko</t>
  </si>
  <si>
    <t>Czchów</t>
  </si>
  <si>
    <t>Dębno</t>
  </si>
  <si>
    <t>Gnojnik</t>
  </si>
  <si>
    <t>Iwkowa</t>
  </si>
  <si>
    <t>Szczurowa</t>
  </si>
  <si>
    <t>chrzanowski</t>
  </si>
  <si>
    <t>Alwernia</t>
  </si>
  <si>
    <t>Babice</t>
  </si>
  <si>
    <t>Libiąż</t>
  </si>
  <si>
    <t>Trzebinia</t>
  </si>
  <si>
    <t>dąbrowski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</si>
  <si>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</si>
  <si>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</si>
  <si>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</si>
  <si>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</si>
  <si>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</si>
  <si>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</si>
  <si>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</si>
  <si>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gorlicki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</si>
  <si>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</si>
  <si>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</si>
  <si>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</si>
  <si>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</si>
  <si>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</si>
  <si>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</si>
  <si>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</si>
  <si>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</si>
  <si>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krakowski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</si>
  <si>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</si>
  <si>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</si>
  <si>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</si>
  <si>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</si>
  <si>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</si>
  <si>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</si>
  <si>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</si>
  <si>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</si>
  <si>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</si>
  <si>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</si>
  <si>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</si>
  <si>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</si>
  <si>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</si>
  <si>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</si>
  <si>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</si>
  <si>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</si>
  <si>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</si>
  <si>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limanowski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</si>
  <si>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</si>
  <si>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</si>
  <si>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</si>
  <si>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</si>
  <si>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</si>
  <si>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</si>
  <si>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</si>
  <si>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</si>
  <si>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</si>
  <si>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</si>
  <si>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miechowski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</si>
  <si>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</si>
  <si>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</si>
  <si>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</si>
  <si>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</si>
  <si>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</si>
  <si>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</si>
  <si>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</si>
  <si>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myślenicki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</si>
  <si>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</si>
  <si>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</si>
  <si>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</si>
  <si>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</si>
  <si>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</si>
  <si>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</si>
  <si>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</si>
  <si>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</si>
  <si>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</si>
  <si>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nowosądecki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</si>
  <si>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</si>
  <si>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</si>
  <si>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</si>
  <si>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</si>
  <si>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</si>
  <si>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</si>
  <si>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</si>
  <si>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</si>
  <si>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</si>
  <si>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</si>
  <si>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</si>
  <si>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</si>
  <si>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</si>
  <si>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</si>
  <si>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</si>
  <si>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nowotarski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</si>
  <si>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</si>
  <si>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</si>
  <si>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</si>
  <si>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</si>
  <si>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</si>
  <si>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</si>
  <si>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</si>
  <si>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</si>
  <si>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</si>
  <si>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</si>
  <si>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</si>
  <si>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</si>
  <si>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</si>
  <si>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olkuski</t>
  </si>
  <si>
    <t>Bukowno</t>
  </si>
  <si>
    <t>Klucze</t>
  </si>
  <si>
    <t>Olkusz</t>
  </si>
  <si>
    <t>Trzyciąż</t>
  </si>
  <si>
    <t>Wolbrom</t>
  </si>
  <si>
    <t>oświęcimski</t>
  </si>
  <si>
    <t>Oświęcim</t>
  </si>
  <si>
    <t>Brzeszcze</t>
  </si>
  <si>
    <t>Chełmek</t>
  </si>
  <si>
    <t>Kęty</t>
  </si>
  <si>
    <t>Polanka Wielka</t>
  </si>
  <si>
    <t>Przeciszów</t>
  </si>
  <si>
    <t>Zator</t>
  </si>
  <si>
    <t>proszowicki</t>
  </si>
  <si>
    <t>Koniusza</t>
  </si>
  <si>
    <t>Koszyce</t>
  </si>
  <si>
    <t>Nowe Brzesko</t>
  </si>
  <si>
    <t>Pałecznica</t>
  </si>
  <si>
    <t>Proszowice</t>
  </si>
  <si>
    <t>Radziemice</t>
  </si>
  <si>
    <t>suski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</si>
  <si>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</si>
  <si>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</si>
  <si>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</si>
  <si>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</si>
  <si>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</si>
  <si>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</si>
  <si>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</si>
  <si>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</si>
  <si>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tarnowski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</si>
  <si>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</si>
  <si>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</si>
  <si>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</si>
  <si>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</si>
  <si>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</si>
  <si>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</si>
  <si>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</si>
  <si>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</si>
  <si>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</si>
  <si>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</si>
  <si>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</si>
  <si>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</si>
  <si>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</si>
  <si>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</si>
  <si>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</si>
  <si>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</si>
  <si>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tatrzański</t>
  </si>
  <si>
    <t>Zakopane</t>
  </si>
  <si>
    <t>Biały Dunajec</t>
  </si>
  <si>
    <t>Bukowina Tatrzańska</t>
  </si>
  <si>
    <t>Kościelisko</t>
  </si>
  <si>
    <t>Poronin</t>
  </si>
  <si>
    <t>wadowicki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</si>
  <si>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</si>
  <si>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</si>
  <si>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</si>
  <si>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</si>
  <si>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</si>
  <si>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</si>
  <si>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</si>
  <si>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</si>
  <si>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wielicki</t>
  </si>
  <si>
    <t>Biskupice</t>
  </si>
  <si>
    <t>Gdów</t>
  </si>
  <si>
    <t>Kłaj</t>
  </si>
  <si>
    <t>Niepołomice</t>
  </si>
  <si>
    <t>Wieliczka</t>
  </si>
  <si>
    <t>Kraków</t>
  </si>
  <si>
    <t>Nowy Sącz</t>
  </si>
  <si>
    <t>białobrzeski</t>
  </si>
  <si>
    <t>Białobrzegi</t>
  </si>
  <si>
    <t>Promna</t>
  </si>
  <si>
    <t>Radzanów</t>
  </si>
  <si>
    <t>Stara Błotnica</t>
  </si>
  <si>
    <t>Stromiec</t>
  </si>
  <si>
    <t>Wyśmierzyce</t>
  </si>
  <si>
    <t>ciechanowski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</si>
  <si>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</si>
  <si>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</si>
  <si>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</si>
  <si>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</si>
  <si>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</si>
  <si>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</si>
  <si>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</si>
  <si>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</si>
  <si>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garwoliński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</si>
  <si>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</si>
  <si>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</si>
  <si>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</si>
  <si>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</si>
  <si>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</si>
  <si>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</si>
  <si>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</si>
  <si>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</si>
  <si>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</si>
  <si>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</si>
  <si>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</si>
  <si>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gostyniński</t>
  </si>
  <si>
    <t>Gostynin</t>
  </si>
  <si>
    <t>Pacyna</t>
  </si>
  <si>
    <t>Sanniki</t>
  </si>
  <si>
    <t>Szczawin Kościelny</t>
  </si>
  <si>
    <t>grodziski</t>
  </si>
  <si>
    <t>Milanówek</t>
  </si>
  <si>
    <t>Podkowa Leśna</t>
  </si>
  <si>
    <t>Grodzisk Mazowiecki</t>
  </si>
  <si>
    <t>Jaktorów</t>
  </si>
  <si>
    <t>Żabia Wola</t>
  </si>
  <si>
    <t>grójecki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</si>
  <si>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</si>
  <si>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</si>
  <si>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</si>
  <si>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</si>
  <si>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</si>
  <si>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</si>
  <si>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</si>
  <si>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N. Pilicą</t>
  </si>
  <si>
    <t>Pniewy</t>
  </si>
  <si>
    <t>Warka</t>
  </si>
  <si>
    <t>kozienicki</t>
  </si>
  <si>
    <t>Garbatka-Letnisko</t>
  </si>
  <si>
    <t>Głowaczów</t>
  </si>
  <si>
    <t>Gniewoszów</t>
  </si>
  <si>
    <t>Grabów N. Pilicą</t>
  </si>
  <si>
    <t>Kozienice</t>
  </si>
  <si>
    <t>Magnuszew</t>
  </si>
  <si>
    <t>Sieciechów</t>
  </si>
  <si>
    <t>legionowski</t>
  </si>
  <si>
    <t>Legionowo</t>
  </si>
  <si>
    <t>Nieporęt</t>
  </si>
  <si>
    <t>Serock</t>
  </si>
  <si>
    <t>Wieliszew</t>
  </si>
  <si>
    <t>lipski</t>
  </si>
  <si>
    <t>Chotcza</t>
  </si>
  <si>
    <t>Ciepielów</t>
  </si>
  <si>
    <t>Lipsko</t>
  </si>
  <si>
    <t>Rzeczniów</t>
  </si>
  <si>
    <t>Sienno</t>
  </si>
  <si>
    <t>Solec Nad Wisłą</t>
  </si>
  <si>
    <t>łosicki</t>
  </si>
  <si>
    <t>Huszlew</t>
  </si>
  <si>
    <t>Łosice</t>
  </si>
  <si>
    <t>Olszanka</t>
  </si>
  <si>
    <t>Platerów</t>
  </si>
  <si>
    <t>Sarnaki</t>
  </si>
  <si>
    <t>Stara Kornica</t>
  </si>
  <si>
    <t>makowski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</si>
  <si>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</si>
  <si>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</si>
  <si>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</si>
  <si>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</si>
  <si>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</si>
  <si>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</si>
  <si>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</si>
  <si>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</si>
  <si>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</si>
  <si>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</si>
  <si>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miński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</si>
  <si>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</si>
  <si>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</si>
  <si>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</si>
  <si>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</si>
  <si>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</si>
  <si>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</si>
  <si>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</si>
  <si>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</si>
  <si>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</si>
  <si>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</si>
  <si>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</si>
  <si>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mławski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</si>
  <si>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</si>
  <si>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</si>
  <si>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</si>
  <si>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</si>
  <si>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</si>
  <si>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</si>
  <si>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</si>
  <si>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</si>
  <si>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</si>
  <si>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nowodworski</t>
  </si>
  <si>
    <t>Nowy Dwór Mazowiecki</t>
  </si>
  <si>
    <t>Czosnów</t>
  </si>
  <si>
    <t>Leoncin</t>
  </si>
  <si>
    <t>Nasielsk</t>
  </si>
  <si>
    <t>Pomiechówek</t>
  </si>
  <si>
    <t>Zakroczym</t>
  </si>
  <si>
    <t>ostrołęcki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</si>
  <si>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</si>
  <si>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</si>
  <si>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</si>
  <si>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</si>
  <si>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</si>
  <si>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</si>
  <si>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</si>
  <si>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</si>
  <si>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</si>
  <si>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</si>
  <si>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</si>
  <si>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ostrowski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</si>
  <si>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</si>
  <si>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</si>
  <si>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</si>
  <si>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</si>
  <si>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</si>
  <si>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</si>
  <si>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</si>
  <si>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</si>
  <si>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</si>
  <si>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</si>
  <si>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otwocki</t>
  </si>
  <si>
    <t>Otwock</t>
  </si>
  <si>
    <t>Celestynów</t>
  </si>
  <si>
    <t>Karczew</t>
  </si>
  <si>
    <t>Kołbiel</t>
  </si>
  <si>
    <t>Osieck</t>
  </si>
  <si>
    <t>Sobienie-Jeziory</t>
  </si>
  <si>
    <t>Wiązowna</t>
  </si>
  <si>
    <t>piaseczyński</t>
  </si>
  <si>
    <t>Góra Kalwaria</t>
  </si>
  <si>
    <t>Konstancin-Jeziorna</t>
  </si>
  <si>
    <t>Lesznowola</t>
  </si>
  <si>
    <t>Piaseczno</t>
  </si>
  <si>
    <t>Prażmów</t>
  </si>
  <si>
    <t>Tarczyn</t>
  </si>
  <si>
    <t>płocki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</si>
  <si>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</si>
  <si>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</si>
  <si>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</si>
  <si>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</si>
  <si>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</si>
  <si>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</si>
  <si>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</si>
  <si>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</si>
  <si>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</si>
  <si>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</si>
  <si>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</si>
  <si>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</si>
  <si>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</si>
  <si>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</si>
  <si>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płoński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</si>
  <si>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</si>
  <si>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</si>
  <si>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</si>
  <si>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</si>
  <si>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</si>
  <si>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</si>
  <si>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</si>
  <si>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</si>
  <si>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</si>
  <si>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</si>
  <si>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pruszkowski</t>
  </si>
  <si>
    <t>Piastów</t>
  </si>
  <si>
    <t>Pruszków</t>
  </si>
  <si>
    <t>Brwinów</t>
  </si>
  <si>
    <t>Nadarzyn</t>
  </si>
  <si>
    <t>Raszyn</t>
  </si>
  <si>
    <t>przasnyski</t>
  </si>
  <si>
    <t>Przasnysz</t>
  </si>
  <si>
    <t>Chorzele</t>
  </si>
  <si>
    <t>Czernice Borowe</t>
  </si>
  <si>
    <t>Jednorożec</t>
  </si>
  <si>
    <t>Krasne</t>
  </si>
  <si>
    <t>Krzynowłoga Mała</t>
  </si>
  <si>
    <t>przysuski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</si>
  <si>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</si>
  <si>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</si>
  <si>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</si>
  <si>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</si>
  <si>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</si>
  <si>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</si>
  <si>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</si>
  <si>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</si>
  <si>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pułtuski</t>
  </si>
  <si>
    <t>Gzy</t>
  </si>
  <si>
    <t>Obryte</t>
  </si>
  <si>
    <t>Pokrzywnica</t>
  </si>
  <si>
    <t>Pułtusk</t>
  </si>
  <si>
    <t>Świercze</t>
  </si>
  <si>
    <t>Winnica</t>
  </si>
  <si>
    <t>Zatory</t>
  </si>
  <si>
    <t>radomski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</si>
  <si>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</si>
  <si>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</si>
  <si>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</si>
  <si>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</si>
  <si>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</si>
  <si>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</si>
  <si>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</si>
  <si>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</si>
  <si>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</si>
  <si>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</si>
  <si>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siedlecki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</si>
  <si>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</si>
  <si>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</si>
  <si>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</si>
  <si>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</si>
  <si>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</si>
  <si>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</si>
  <si>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</si>
  <si>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</si>
  <si>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</si>
  <si>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</si>
  <si>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</si>
  <si>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</si>
  <si>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</si>
  <si>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sierpecki</t>
  </si>
  <si>
    <t>Sierpc</t>
  </si>
  <si>
    <t>Gozdowo</t>
  </si>
  <si>
    <t>Mochowo</t>
  </si>
  <si>
    <t>Rościszewo</t>
  </si>
  <si>
    <t>Szczutowo</t>
  </si>
  <si>
    <t>Zawidz</t>
  </si>
  <si>
    <t>sochaczewski</t>
  </si>
  <si>
    <t>Sochaczew</t>
  </si>
  <si>
    <t>Brochów</t>
  </si>
  <si>
    <t>Iłów</t>
  </si>
  <si>
    <t>Młodzieszyn</t>
  </si>
  <si>
    <t>Nowa Sucha</t>
  </si>
  <si>
    <t>Rybno</t>
  </si>
  <si>
    <t>Teresin</t>
  </si>
  <si>
    <t>sokołowski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</si>
  <si>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</si>
  <si>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</si>
  <si>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</si>
  <si>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</si>
  <si>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</si>
  <si>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</si>
  <si>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</si>
  <si>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</si>
  <si>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szydłowiecki</t>
  </si>
  <si>
    <t>Chlewiska</t>
  </si>
  <si>
    <t>Jastrząb</t>
  </si>
  <si>
    <t>Mirów</t>
  </si>
  <si>
    <t>Orońsko</t>
  </si>
  <si>
    <t>Szydłowiec</t>
  </si>
  <si>
    <t>warszawski zachodni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</si>
  <si>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</si>
  <si>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</si>
  <si>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</si>
  <si>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</si>
  <si>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</si>
  <si>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</si>
  <si>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</si>
  <si>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węgrowski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</si>
  <si>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</si>
  <si>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</si>
  <si>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</si>
  <si>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</si>
  <si>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</si>
  <si>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</si>
  <si>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</si>
  <si>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</si>
  <si>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</si>
  <si>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wołomiński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</si>
  <si>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</si>
  <si>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</si>
  <si>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</si>
  <si>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</si>
  <si>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</si>
  <si>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</si>
  <si>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</si>
  <si>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</si>
  <si>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</si>
  <si>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</si>
  <si>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</si>
  <si>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wyszkowski</t>
  </si>
  <si>
    <t>Brańszczyk</t>
  </si>
  <si>
    <t>Długosiodło</t>
  </si>
  <si>
    <t>Rząśnik</t>
  </si>
  <si>
    <t>Somianka</t>
  </si>
  <si>
    <t>Wyszków</t>
  </si>
  <si>
    <t>Zabrodzie</t>
  </si>
  <si>
    <t>zwoleński</t>
  </si>
  <si>
    <t>Kazanów</t>
  </si>
  <si>
    <t>Policzna</t>
  </si>
  <si>
    <t>Przyłęk</t>
  </si>
  <si>
    <t>Tczów</t>
  </si>
  <si>
    <t>Zwoleń</t>
  </si>
  <si>
    <t>żuromiński</t>
  </si>
  <si>
    <t>Bieżuń</t>
  </si>
  <si>
    <t>Kuczbork-Osada</t>
  </si>
  <si>
    <t>Lubowidz</t>
  </si>
  <si>
    <t>Lutocin</t>
  </si>
  <si>
    <t>Siemiątkowo</t>
  </si>
  <si>
    <t>Żuromin</t>
  </si>
  <si>
    <t>żyrardowski</t>
  </si>
  <si>
    <t>Żyrardów</t>
  </si>
  <si>
    <t>Mszczonów</t>
  </si>
  <si>
    <t>Puszcza Mariańska</t>
  </si>
  <si>
    <t>Radziejowice</t>
  </si>
  <si>
    <t>Wiskitki</t>
  </si>
  <si>
    <t>Ostrołęka</t>
  </si>
  <si>
    <t>Płock</t>
  </si>
  <si>
    <t>Radom</t>
  </si>
  <si>
    <t>m. st. Warszawa</t>
  </si>
  <si>
    <t>Brzeg</t>
  </si>
  <si>
    <t>Skarbimierz</t>
  </si>
  <si>
    <t>Grodków</t>
  </si>
  <si>
    <t>Lewin Brzeski</t>
  </si>
  <si>
    <t>Lubsza</t>
  </si>
  <si>
    <t>głubczycki</t>
  </si>
  <si>
    <t>Baborów</t>
  </si>
  <si>
    <t>Branice</t>
  </si>
  <si>
    <t>Głubczyce</t>
  </si>
  <si>
    <t>Kietrz</t>
  </si>
  <si>
    <t>kędzierzyńsko-kozielski</t>
  </si>
  <si>
    <t>Kędzierzyn-Koźle</t>
  </si>
  <si>
    <t>Bierawa</t>
  </si>
  <si>
    <t>Cisek</t>
  </si>
  <si>
    <t>Pawłowiczki</t>
  </si>
  <si>
    <t>Polska Cerekiew</t>
  </si>
  <si>
    <t>Reńska Wieś</t>
  </si>
  <si>
    <t>kluczborski</t>
  </si>
  <si>
    <t>Byczyna</t>
  </si>
  <si>
    <t>Kluczbork</t>
  </si>
  <si>
    <t>Lasowice Wielkie</t>
  </si>
  <si>
    <t>Wołczyn</t>
  </si>
  <si>
    <t>krapkowicki</t>
  </si>
  <si>
    <t>Gogolin</t>
  </si>
  <si>
    <t>Krapkowice</t>
  </si>
  <si>
    <t>Strzeleczki</t>
  </si>
  <si>
    <t>Walce</t>
  </si>
  <si>
    <t>Zdzieszowice</t>
  </si>
  <si>
    <t>namysłowski</t>
  </si>
  <si>
    <t>Domaszowice</t>
  </si>
  <si>
    <t>Namysłów</t>
  </si>
  <si>
    <t>Pokój</t>
  </si>
  <si>
    <t>Świerczów</t>
  </si>
  <si>
    <t>nyski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</si>
  <si>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</si>
  <si>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</si>
  <si>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</si>
  <si>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</si>
  <si>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</si>
  <si>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</si>
  <si>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</si>
  <si>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</si>
  <si>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</si>
  <si>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oleski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</si>
  <si>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</si>
  <si>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</si>
  <si>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</si>
  <si>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</si>
  <si>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</si>
  <si>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</si>
  <si>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</si>
  <si>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</si>
  <si>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</si>
  <si>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</si>
  <si>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</si>
  <si>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</si>
  <si>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</si>
  <si>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</si>
  <si>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</si>
  <si>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</si>
  <si>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</si>
  <si>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prudnicki</t>
  </si>
  <si>
    <t>Głogówek</t>
  </si>
  <si>
    <t>Prudnik</t>
  </si>
  <si>
    <t>strzelecki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</si>
  <si>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</si>
  <si>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</si>
  <si>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</si>
  <si>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</si>
  <si>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</si>
  <si>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</si>
  <si>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</si>
  <si>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bieszczadzki</t>
  </si>
  <si>
    <t>Czarna</t>
  </si>
  <si>
    <t>Lutowiska</t>
  </si>
  <si>
    <t>Ustrzyki Dolne</t>
  </si>
  <si>
    <t>brzozowski</t>
  </si>
  <si>
    <t>Brzozów</t>
  </si>
  <si>
    <t>Domaradz</t>
  </si>
  <si>
    <t>Dydnia</t>
  </si>
  <si>
    <t>Haczów</t>
  </si>
  <si>
    <t>Jasienica Rosielna</t>
  </si>
  <si>
    <t>Nozdrzec</t>
  </si>
  <si>
    <t>dębicki</t>
  </si>
  <si>
    <t>Dębica</t>
  </si>
  <si>
    <t>Brzostek</t>
  </si>
  <si>
    <t>Jodłowa</t>
  </si>
  <si>
    <t>Pilzno</t>
  </si>
  <si>
    <t>Żyraków</t>
  </si>
  <si>
    <t>jarosławski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</si>
  <si>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</si>
  <si>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</si>
  <si>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</si>
  <si>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</si>
  <si>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</si>
  <si>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</si>
  <si>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</si>
  <si>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</si>
  <si>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</si>
  <si>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jasielski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</si>
  <si>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</si>
  <si>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</si>
  <si>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</si>
  <si>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</si>
  <si>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</si>
  <si>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</si>
  <si>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</si>
  <si>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</si>
  <si>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</si>
  <si>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kolbuszowski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</si>
  <si>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</si>
  <si>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</si>
  <si>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</si>
  <si>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</si>
  <si>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</si>
  <si>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</si>
  <si>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</si>
  <si>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</si>
  <si>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</si>
  <si>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</si>
  <si>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</si>
  <si>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</si>
  <si>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</si>
  <si>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</si>
  <si>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</si>
  <si>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 xml:space="preserve">Jaśliska </t>
  </si>
  <si>
    <t>leżajski</t>
  </si>
  <si>
    <t>Leżajsk</t>
  </si>
  <si>
    <t>Grodzisko Dolne</t>
  </si>
  <si>
    <t>Kuryłówka</t>
  </si>
  <si>
    <t>Nowa Sarzyna</t>
  </si>
  <si>
    <t>lubaczowski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</si>
  <si>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</si>
  <si>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</si>
  <si>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</si>
  <si>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</si>
  <si>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</si>
  <si>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</si>
  <si>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</si>
  <si>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łańcucki</t>
  </si>
  <si>
    <t>Łańcut</t>
  </si>
  <si>
    <t>Markowa</t>
  </si>
  <si>
    <t>Rakszawa</t>
  </si>
  <si>
    <t>Żołynia</t>
  </si>
  <si>
    <t>mielecki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</si>
  <si>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</si>
  <si>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</si>
  <si>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</si>
  <si>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</si>
  <si>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</si>
  <si>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</si>
  <si>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</si>
  <si>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</si>
  <si>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</si>
  <si>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niżański</t>
  </si>
  <si>
    <t>Harasiuki</t>
  </si>
  <si>
    <t>Jarocin</t>
  </si>
  <si>
    <t>Jeżowe</t>
  </si>
  <si>
    <t>Krzeszów</t>
  </si>
  <si>
    <t>Nisko</t>
  </si>
  <si>
    <t>Rudnik Nad Sanem</t>
  </si>
  <si>
    <t>Ulanów</t>
  </si>
  <si>
    <t>przemyski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</si>
  <si>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</si>
  <si>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</si>
  <si>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</si>
  <si>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</si>
  <si>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</si>
  <si>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</si>
  <si>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</si>
  <si>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</si>
  <si>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</si>
  <si>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</si>
  <si>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przeworski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</si>
  <si>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</si>
  <si>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</si>
  <si>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</si>
  <si>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</si>
  <si>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</si>
  <si>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</si>
  <si>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</si>
  <si>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</si>
  <si>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ropczycko-sędziszowski</t>
  </si>
  <si>
    <t>Iwierzyce</t>
  </si>
  <si>
    <t>Ostrów</t>
  </si>
  <si>
    <t>Ropczyce</t>
  </si>
  <si>
    <t>Sędziszów Małopolski</t>
  </si>
  <si>
    <t>Wielopole Skrzyńskie</t>
  </si>
  <si>
    <t>rzeszowski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</si>
  <si>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</si>
  <si>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</si>
  <si>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</si>
  <si>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</si>
  <si>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</si>
  <si>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</si>
  <si>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</si>
  <si>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</si>
  <si>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</si>
  <si>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</si>
  <si>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</si>
  <si>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sanocki</t>
  </si>
  <si>
    <t>Sanok</t>
  </si>
  <si>
    <t>Besko</t>
  </si>
  <si>
    <t>Bukowsko</t>
  </si>
  <si>
    <t>Komańcza</t>
  </si>
  <si>
    <t>Tyrawa Wołoska</t>
  </si>
  <si>
    <t>Zagórz</t>
  </si>
  <si>
    <t>Zarszyn</t>
  </si>
  <si>
    <t>stalowowolski</t>
  </si>
  <si>
    <t>Stalowa Wola</t>
  </si>
  <si>
    <t>Bojanów</t>
  </si>
  <si>
    <t>Pysznica</t>
  </si>
  <si>
    <t>Radomyśl Nad Sanem</t>
  </si>
  <si>
    <t>Zaklików</t>
  </si>
  <si>
    <t>Zaleszany</t>
  </si>
  <si>
    <t>strzyżowski</t>
  </si>
  <si>
    <t>Czudec</t>
  </si>
  <si>
    <t>Frysztak</t>
  </si>
  <si>
    <t>Niebylec</t>
  </si>
  <si>
    <t>Strzyżów</t>
  </si>
  <si>
    <t>tarnobrzeski</t>
  </si>
  <si>
    <t>Baranów Sandomierski</t>
  </si>
  <si>
    <t>Gorzyce</t>
  </si>
  <si>
    <t>Grębów</t>
  </si>
  <si>
    <t>Nowa Dęba</t>
  </si>
  <si>
    <t>leski</t>
  </si>
  <si>
    <t>Baligród</t>
  </si>
  <si>
    <t>Cisna</t>
  </si>
  <si>
    <t>Lesko</t>
  </si>
  <si>
    <t>Olszanica</t>
  </si>
  <si>
    <t>Solina</t>
  </si>
  <si>
    <t>Krosno</t>
  </si>
  <si>
    <t>Rzeszów</t>
  </si>
  <si>
    <t>Tarnobrzeg</t>
  </si>
  <si>
    <t>augustowski</t>
  </si>
  <si>
    <t>Augustów</t>
  </si>
  <si>
    <t>Bargłów Kościelny</t>
  </si>
  <si>
    <t>Lipsk</t>
  </si>
  <si>
    <t>Nowinka</t>
  </si>
  <si>
    <t>Płaska</t>
  </si>
  <si>
    <t>Sztabin</t>
  </si>
  <si>
    <t>białostocki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</si>
  <si>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</si>
  <si>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</si>
  <si>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</si>
  <si>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</si>
  <si>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</si>
  <si>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</si>
  <si>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</si>
  <si>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</si>
  <si>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</si>
  <si>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</si>
  <si>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</si>
  <si>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</si>
  <si>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</si>
  <si>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</si>
  <si>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bielski</t>
  </si>
  <si>
    <t>Bielsk Podlaski</t>
  </si>
  <si>
    <t>Brańsk</t>
  </si>
  <si>
    <t>Boćki</t>
  </si>
  <si>
    <t>Orla</t>
  </si>
  <si>
    <t>Rudka</t>
  </si>
  <si>
    <t>Wyszki</t>
  </si>
  <si>
    <t>grajewski</t>
  </si>
  <si>
    <t>Grajewo</t>
  </si>
  <si>
    <t>Radziłów</t>
  </si>
  <si>
    <t>Rajgród</t>
  </si>
  <si>
    <t>Szczuczyn</t>
  </si>
  <si>
    <t>hajnowski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</si>
  <si>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</si>
  <si>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</si>
  <si>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</si>
  <si>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</si>
  <si>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</si>
  <si>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</si>
  <si>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</si>
  <si>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</si>
  <si>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kolneński</t>
  </si>
  <si>
    <t>Kolno</t>
  </si>
  <si>
    <t>Grabowo</t>
  </si>
  <si>
    <t>Mały Płock</t>
  </si>
  <si>
    <t>Stawiski</t>
  </si>
  <si>
    <t>Turośl</t>
  </si>
  <si>
    <t>łomżyński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</si>
  <si>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</si>
  <si>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</si>
  <si>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</si>
  <si>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</si>
  <si>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</si>
  <si>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</si>
  <si>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</si>
  <si>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</si>
  <si>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</si>
  <si>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moniecki</t>
  </si>
  <si>
    <t>Goniądz</t>
  </si>
  <si>
    <t>Jasionówka</t>
  </si>
  <si>
    <t>Jaświły</t>
  </si>
  <si>
    <t>Knyszyn</t>
  </si>
  <si>
    <t>Krypno</t>
  </si>
  <si>
    <t>Mońki</t>
  </si>
  <si>
    <t>Trzcianne</t>
  </si>
  <si>
    <t>sejneński</t>
  </si>
  <si>
    <t>Sejny</t>
  </si>
  <si>
    <t>Giby</t>
  </si>
  <si>
    <t>Krasnopol</t>
  </si>
  <si>
    <t>Puńsk</t>
  </si>
  <si>
    <t>siemiatycki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</si>
  <si>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</si>
  <si>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</si>
  <si>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</si>
  <si>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</si>
  <si>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</si>
  <si>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</si>
  <si>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</si>
  <si>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</si>
  <si>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sokólski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</si>
  <si>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</si>
  <si>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</si>
  <si>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</si>
  <si>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</si>
  <si>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</si>
  <si>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</si>
  <si>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</si>
  <si>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</si>
  <si>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</si>
  <si>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</si>
  <si>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suwalski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</si>
  <si>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</si>
  <si>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</si>
  <si>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</si>
  <si>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</si>
  <si>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</si>
  <si>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</si>
  <si>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</si>
  <si>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</si>
  <si>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</si>
  <si>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wysokomazowiecki</t>
  </si>
  <si>
    <t>Wysokie Mazowieckie</t>
  </si>
  <si>
    <t>Ciechanowiec</t>
  </si>
  <si>
    <t>Czyżew-Osada</t>
  </si>
  <si>
    <t>Klukowo</t>
  </si>
  <si>
    <t>Kobylin-Borzymy</t>
  </si>
  <si>
    <t>Kulesze Kościelne</t>
  </si>
  <si>
    <t>Nowe Piekuty</t>
  </si>
  <si>
    <t>Sokoły</t>
  </si>
  <si>
    <t>Szepietowo</t>
  </si>
  <si>
    <t>zambrowski</t>
  </si>
  <si>
    <t>Zambrów</t>
  </si>
  <si>
    <t>Kołaki Kościelne</t>
  </si>
  <si>
    <t>Rutki</t>
  </si>
  <si>
    <t>Szumowo</t>
  </si>
  <si>
    <t>Białystok</t>
  </si>
  <si>
    <t>bytowski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</si>
  <si>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</si>
  <si>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</si>
  <si>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</si>
  <si>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</si>
  <si>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</si>
  <si>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</si>
  <si>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</si>
  <si>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</si>
  <si>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</si>
  <si>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</si>
  <si>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chojnicki</t>
  </si>
  <si>
    <t>Chojnice</t>
  </si>
  <si>
    <t>Brusy</t>
  </si>
  <si>
    <t>Czersk</t>
  </si>
  <si>
    <t>Konarzyny</t>
  </si>
  <si>
    <t>człuchowski</t>
  </si>
  <si>
    <t>Człuchów</t>
  </si>
  <si>
    <t>Czarne</t>
  </si>
  <si>
    <t>Debrzno</t>
  </si>
  <si>
    <t>Koczała</t>
  </si>
  <si>
    <t>Przechlewo</t>
  </si>
  <si>
    <t>Rzeczenica</t>
  </si>
  <si>
    <t>gdański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</si>
  <si>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</si>
  <si>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</si>
  <si>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</si>
  <si>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</si>
  <si>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</si>
  <si>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</si>
  <si>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</si>
  <si>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kartuski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</si>
  <si>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</si>
  <si>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</si>
  <si>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</si>
  <si>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</si>
  <si>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</si>
  <si>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</si>
  <si>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</si>
  <si>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kościerski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</si>
  <si>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</si>
  <si>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</si>
  <si>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</si>
  <si>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</si>
  <si>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</si>
  <si>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</si>
  <si>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</si>
  <si>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kwidzyński</t>
  </si>
  <si>
    <t>Kwidzyn</t>
  </si>
  <si>
    <t>Gardeja</t>
  </si>
  <si>
    <t>Prabuty</t>
  </si>
  <si>
    <t>Ryjewo</t>
  </si>
  <si>
    <t>Sadlinki</t>
  </si>
  <si>
    <t>lęborski</t>
  </si>
  <si>
    <t>Lębork</t>
  </si>
  <si>
    <t>Łeba</t>
  </si>
  <si>
    <t>Cewice</t>
  </si>
  <si>
    <t>Nowa Wieś Lęborska</t>
  </si>
  <si>
    <t>Wicko</t>
  </si>
  <si>
    <t>malborski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</si>
  <si>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</si>
  <si>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</si>
  <si>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</si>
  <si>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</si>
  <si>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</si>
  <si>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</si>
  <si>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</si>
  <si>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</si>
  <si>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</si>
  <si>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</si>
  <si>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pucki</t>
  </si>
  <si>
    <t>Hel</t>
  </si>
  <si>
    <t>Jastarnia</t>
  </si>
  <si>
    <t>Puck</t>
  </si>
  <si>
    <t>Władysławowo</t>
  </si>
  <si>
    <t>Kosakowo</t>
  </si>
  <si>
    <t>Krokowa</t>
  </si>
  <si>
    <t>słupski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</si>
  <si>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</si>
  <si>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</si>
  <si>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</si>
  <si>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</si>
  <si>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</si>
  <si>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</si>
  <si>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</si>
  <si>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</si>
  <si>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</si>
  <si>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starogardzki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</si>
  <si>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</si>
  <si>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</si>
  <si>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</si>
  <si>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</si>
  <si>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</si>
  <si>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</si>
  <si>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</si>
  <si>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</si>
  <si>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</si>
  <si>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</si>
  <si>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tczewski</t>
  </si>
  <si>
    <t>Tczew</t>
  </si>
  <si>
    <t>Gniew</t>
  </si>
  <si>
    <t>Morzeszczyn</t>
  </si>
  <si>
    <t>Pelplin</t>
  </si>
  <si>
    <t>Subkowy</t>
  </si>
  <si>
    <t>wejherowski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</si>
  <si>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</si>
  <si>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</si>
  <si>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</si>
  <si>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</si>
  <si>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</si>
  <si>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</si>
  <si>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</si>
  <si>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</si>
  <si>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</si>
  <si>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sztumski</t>
  </si>
  <si>
    <t>Dzierzgoń</t>
  </si>
  <si>
    <t>Mikołajki Pomorskie</t>
  </si>
  <si>
    <t>Stary Dzierzgoń</t>
  </si>
  <si>
    <t>Stary Targ</t>
  </si>
  <si>
    <t>Sztum</t>
  </si>
  <si>
    <t>Gdańsk</t>
  </si>
  <si>
    <t>Gdynia</t>
  </si>
  <si>
    <t>Sopot</t>
  </si>
  <si>
    <t>będziński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</si>
  <si>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</si>
  <si>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</si>
  <si>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</si>
  <si>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</si>
  <si>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</si>
  <si>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</si>
  <si>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</si>
  <si>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</si>
  <si>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</si>
  <si>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</si>
  <si>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</si>
  <si>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</si>
  <si>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</si>
  <si>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</si>
  <si>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</si>
  <si>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</si>
  <si>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</si>
  <si>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cieszyński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</si>
  <si>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</si>
  <si>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</si>
  <si>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</si>
  <si>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</si>
  <si>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</si>
  <si>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</si>
  <si>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</si>
  <si>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</si>
  <si>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</si>
  <si>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</si>
  <si>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</si>
  <si>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częstochowski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</si>
  <si>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</si>
  <si>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</si>
  <si>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</si>
  <si>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</si>
  <si>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</si>
  <si>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</si>
  <si>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</si>
  <si>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</si>
  <si>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</si>
  <si>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</si>
  <si>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</si>
  <si>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</si>
  <si>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</si>
  <si>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</si>
  <si>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</si>
  <si>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gliwicki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</si>
  <si>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</si>
  <si>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</si>
  <si>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</si>
  <si>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</si>
  <si>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</si>
  <si>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</si>
  <si>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</si>
  <si>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</si>
  <si>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kłobucki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</si>
  <si>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</si>
  <si>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</si>
  <si>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</si>
  <si>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</si>
  <si>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</si>
  <si>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</si>
  <si>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</si>
  <si>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</si>
  <si>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</si>
  <si>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lubliniecki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</si>
  <si>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</si>
  <si>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</si>
  <si>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</si>
  <si>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</si>
  <si>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</si>
  <si>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</si>
  <si>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</si>
  <si>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</si>
  <si>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mikołowski</t>
  </si>
  <si>
    <t>Łaziska Górne</t>
  </si>
  <si>
    <t>Mikołów</t>
  </si>
  <si>
    <t>Orzesze</t>
  </si>
  <si>
    <t>Ornontowice</t>
  </si>
  <si>
    <t>Wyry</t>
  </si>
  <si>
    <t>myszkowski</t>
  </si>
  <si>
    <t>Myszków</t>
  </si>
  <si>
    <t>Koziegłowy</t>
  </si>
  <si>
    <t>Niegowa</t>
  </si>
  <si>
    <t>Poraj</t>
  </si>
  <si>
    <t>Żarki</t>
  </si>
  <si>
    <t>pszczyński</t>
  </si>
  <si>
    <t>Goczałkowice-Zdrój</t>
  </si>
  <si>
    <t>Kobiór</t>
  </si>
  <si>
    <t>Miedźna</t>
  </si>
  <si>
    <t>Pawłowice</t>
  </si>
  <si>
    <t>Pszczyna</t>
  </si>
  <si>
    <t>Suszec</t>
  </si>
  <si>
    <t>raciborski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</si>
  <si>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</si>
  <si>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</si>
  <si>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</si>
  <si>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</si>
  <si>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</si>
  <si>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</si>
  <si>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</si>
  <si>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rybnicki</t>
  </si>
  <si>
    <t>Czerwionka-Leszczyny</t>
  </si>
  <si>
    <t>Gaszowice</t>
  </si>
  <si>
    <t>Jejkowice</t>
  </si>
  <si>
    <t>Lyski</t>
  </si>
  <si>
    <t>Świerklany</t>
  </si>
  <si>
    <t>tarnogórski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</si>
  <si>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</si>
  <si>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</si>
  <si>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</si>
  <si>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</si>
  <si>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</si>
  <si>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</si>
  <si>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</si>
  <si>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</si>
  <si>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</si>
  <si>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bieruńsko-lędziński</t>
  </si>
  <si>
    <t>Bieruń</t>
  </si>
  <si>
    <t>Imielin</t>
  </si>
  <si>
    <t>Lędziny</t>
  </si>
  <si>
    <t>Bojszowy</t>
  </si>
  <si>
    <t>Chełm Śląski</t>
  </si>
  <si>
    <t>wodzisławski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</si>
  <si>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</si>
  <si>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</si>
  <si>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</si>
  <si>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</si>
  <si>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</si>
  <si>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</si>
  <si>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</si>
  <si>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</si>
  <si>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zawierciański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</si>
  <si>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</si>
  <si>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</si>
  <si>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</si>
  <si>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</si>
  <si>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</si>
  <si>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</si>
  <si>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</si>
  <si>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</si>
  <si>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</si>
  <si>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</si>
  <si>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żywiecki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</si>
  <si>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</si>
  <si>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</si>
  <si>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</si>
  <si>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</si>
  <si>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</si>
  <si>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</si>
  <si>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</si>
  <si>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</si>
  <si>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</si>
  <si>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</si>
  <si>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</si>
  <si>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</si>
  <si>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</si>
  <si>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</si>
  <si>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</si>
  <si>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</si>
  <si>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</si>
  <si>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</si>
  <si>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</si>
  <si>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</si>
  <si>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</si>
  <si>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</si>
  <si>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</si>
  <si>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</si>
  <si>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</si>
  <si>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</si>
  <si>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</si>
  <si>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</si>
  <si>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</si>
  <si>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</si>
  <si>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</si>
  <si>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</si>
  <si>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</si>
  <si>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buski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</si>
  <si>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</si>
  <si>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</si>
  <si>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</si>
  <si>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</si>
  <si>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</si>
  <si>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</si>
  <si>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</si>
  <si>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</si>
  <si>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jędrzejowski</t>
  </si>
  <si>
    <t>Imielno</t>
  </si>
  <si>
    <t>Jędrzejów</t>
  </si>
  <si>
    <t>Małogoszcz</t>
  </si>
  <si>
    <t>Nagłowice</t>
  </si>
  <si>
    <t>Oksa</t>
  </si>
  <si>
    <t>Sędziszów</t>
  </si>
  <si>
    <t>Słupia Jędrzejowska</t>
  </si>
  <si>
    <t>Sobków</t>
  </si>
  <si>
    <t>Wodzisław</t>
  </si>
  <si>
    <t>kazimierski</t>
  </si>
  <si>
    <t>Bejsce</t>
  </si>
  <si>
    <t>Kazimierza Wielka</t>
  </si>
  <si>
    <t>Opatowiec</t>
  </si>
  <si>
    <t>Skalbmierz</t>
  </si>
  <si>
    <t>kielecki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</si>
  <si>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</si>
  <si>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</si>
  <si>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</si>
  <si>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</si>
  <si>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</si>
  <si>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</si>
  <si>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</si>
  <si>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</si>
  <si>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</si>
  <si>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</si>
  <si>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</si>
  <si>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</si>
  <si>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</si>
  <si>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</si>
  <si>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</si>
  <si>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</si>
  <si>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</si>
  <si>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konecki</t>
  </si>
  <si>
    <t>Fałków</t>
  </si>
  <si>
    <t>Gowarczów</t>
  </si>
  <si>
    <t>Końskie</t>
  </si>
  <si>
    <t>Radoszyce</t>
  </si>
  <si>
    <t>Ruda Maleniecka</t>
  </si>
  <si>
    <t>Słupia Konecka</t>
  </si>
  <si>
    <t>Smyków</t>
  </si>
  <si>
    <t>Stąporków</t>
  </si>
  <si>
    <t>opatowski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</si>
  <si>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</si>
  <si>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</si>
  <si>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</si>
  <si>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</si>
  <si>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</si>
  <si>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</si>
  <si>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</si>
  <si>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ostrowiecki</t>
  </si>
  <si>
    <t>Ostrowiec Świętokrzyski</t>
  </si>
  <si>
    <t>Bałtów</t>
  </si>
  <si>
    <t>Bodzechów</t>
  </si>
  <si>
    <t>Ćmielów</t>
  </si>
  <si>
    <t>Kunów</t>
  </si>
  <si>
    <t>Waśniów</t>
  </si>
  <si>
    <t>pińczowski</t>
  </si>
  <si>
    <t>Działoszyce</t>
  </si>
  <si>
    <t>Kije</t>
  </si>
  <si>
    <t>Michałów</t>
  </si>
  <si>
    <t>Pińczów</t>
  </si>
  <si>
    <t>Złota</t>
  </si>
  <si>
    <t>sandomierski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</si>
  <si>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</si>
  <si>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</si>
  <si>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</si>
  <si>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</si>
  <si>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</si>
  <si>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</si>
  <si>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</si>
  <si>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</si>
  <si>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</si>
  <si>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skarżyski</t>
  </si>
  <si>
    <t>Skarżysko-Kamienna</t>
  </si>
  <si>
    <t>Bliżyn</t>
  </si>
  <si>
    <t>Łączna</t>
  </si>
  <si>
    <t>Skarżysko-Kościelne</t>
  </si>
  <si>
    <t>Suchedniów</t>
  </si>
  <si>
    <t>starachowicki</t>
  </si>
  <si>
    <t>Starachowice</t>
  </si>
  <si>
    <t>Mirzec</t>
  </si>
  <si>
    <t>Pawłów</t>
  </si>
  <si>
    <t>Wąchock</t>
  </si>
  <si>
    <t>staszowski</t>
  </si>
  <si>
    <t>Bogoria</t>
  </si>
  <si>
    <t>Połaniec</t>
  </si>
  <si>
    <t>Rytwiany</t>
  </si>
  <si>
    <t>Staszów</t>
  </si>
  <si>
    <t>Szydłów</t>
  </si>
  <si>
    <t>włoszczowski</t>
  </si>
  <si>
    <t>Kluczewsko</t>
  </si>
  <si>
    <t>Krasocin</t>
  </si>
  <si>
    <t>Moskorzew</t>
  </si>
  <si>
    <t>Secemin</t>
  </si>
  <si>
    <t>Włoszczowa</t>
  </si>
  <si>
    <t>Kielce</t>
  </si>
  <si>
    <t>bartoszycki</t>
  </si>
  <si>
    <t>Bartoszyce</t>
  </si>
  <si>
    <t>Górowo Iławeckie</t>
  </si>
  <si>
    <t>Bisztynek</t>
  </si>
  <si>
    <t>Sępopol</t>
  </si>
  <si>
    <t>braniewski</t>
  </si>
  <si>
    <t>Braniewo</t>
  </si>
  <si>
    <t>Frombork</t>
  </si>
  <si>
    <t>Lelkowo</t>
  </si>
  <si>
    <t>Pieniężno</t>
  </si>
  <si>
    <t>Płoskinia</t>
  </si>
  <si>
    <t>Wilczęta</t>
  </si>
  <si>
    <t>działdowski</t>
  </si>
  <si>
    <t>Działdowo</t>
  </si>
  <si>
    <t>Iłowo-Osada</t>
  </si>
  <si>
    <t>Lidzbark</t>
  </si>
  <si>
    <t>Płośnica</t>
  </si>
  <si>
    <t>elbląski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</si>
  <si>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</si>
  <si>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</si>
  <si>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</si>
  <si>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</si>
  <si>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</si>
  <si>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</si>
  <si>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</si>
  <si>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</si>
  <si>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</si>
  <si>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ełcki</t>
  </si>
  <si>
    <t>Ełk</t>
  </si>
  <si>
    <t>Kalinowo</t>
  </si>
  <si>
    <t>Prostki</t>
  </si>
  <si>
    <t>Stare Juchy</t>
  </si>
  <si>
    <t>giżycki</t>
  </si>
  <si>
    <t>Giżycko</t>
  </si>
  <si>
    <t>Kruklanki</t>
  </si>
  <si>
    <t>Miłki</t>
  </si>
  <si>
    <t>Ryn</t>
  </si>
  <si>
    <t>Wydminy</t>
  </si>
  <si>
    <t>iławski</t>
  </si>
  <si>
    <t>Iława</t>
  </si>
  <si>
    <t>Lubawa</t>
  </si>
  <si>
    <t>Kisielice</t>
  </si>
  <si>
    <t>Susz</t>
  </si>
  <si>
    <t>Zalewo</t>
  </si>
  <si>
    <t>kętrzyński</t>
  </si>
  <si>
    <t>Kętrzyn</t>
  </si>
  <si>
    <t>Barciany</t>
  </si>
  <si>
    <t>Korsze</t>
  </si>
  <si>
    <t>Reszel</t>
  </si>
  <si>
    <t>Srokowo</t>
  </si>
  <si>
    <t>lidzbarski</t>
  </si>
  <si>
    <t>Lidzbark Warmiński</t>
  </si>
  <si>
    <t>Kiwity</t>
  </si>
  <si>
    <t>Lubomino</t>
  </si>
  <si>
    <t>Orneta</t>
  </si>
  <si>
    <t>mrągowski</t>
  </si>
  <si>
    <t>Mrągowo</t>
  </si>
  <si>
    <t>Mikołajki</t>
  </si>
  <si>
    <t>Piecki</t>
  </si>
  <si>
    <t>Sorkwity</t>
  </si>
  <si>
    <t>nidzicki</t>
  </si>
  <si>
    <t>Janowiec Kościelny</t>
  </si>
  <si>
    <t>Janowo</t>
  </si>
  <si>
    <t>Kozłowo</t>
  </si>
  <si>
    <t>Nidzica</t>
  </si>
  <si>
    <t>nowomiejski</t>
  </si>
  <si>
    <t>Nowe Miasto Lubawskie</t>
  </si>
  <si>
    <t>Biskupiec</t>
  </si>
  <si>
    <t>Grodziczno</t>
  </si>
  <si>
    <t>Kurzętnik</t>
  </si>
  <si>
    <t>olecki</t>
  </si>
  <si>
    <t>Kowale Oleckie</t>
  </si>
  <si>
    <t>Olecko</t>
  </si>
  <si>
    <t>Świętajno</t>
  </si>
  <si>
    <t>Wieliczki</t>
  </si>
  <si>
    <t>olsztyński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</si>
  <si>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</si>
  <si>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</si>
  <si>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</si>
  <si>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</si>
  <si>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</si>
  <si>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</si>
  <si>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</si>
  <si>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</si>
  <si>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</si>
  <si>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</si>
  <si>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ostródzki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</si>
  <si>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</si>
  <si>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</si>
  <si>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</si>
  <si>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</si>
  <si>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</si>
  <si>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</si>
  <si>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</si>
  <si>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</si>
  <si>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piski</t>
  </si>
  <si>
    <t>Biała Piska</t>
  </si>
  <si>
    <t>Orzysz</t>
  </si>
  <si>
    <t>Pisz</t>
  </si>
  <si>
    <t>Ruciane-Nida</t>
  </si>
  <si>
    <t>szczycieński</t>
  </si>
  <si>
    <t>Szczytno</t>
  </si>
  <si>
    <t>Dźwierzuty</t>
  </si>
  <si>
    <t>Jedwabno</t>
  </si>
  <si>
    <t>Pasym</t>
  </si>
  <si>
    <t>Rozogi</t>
  </si>
  <si>
    <t>Wielbark</t>
  </si>
  <si>
    <t>gołdapski</t>
  </si>
  <si>
    <t>Banie Mazurskie</t>
  </si>
  <si>
    <t>Dubeninki</t>
  </si>
  <si>
    <t>Gołdap</t>
  </si>
  <si>
    <t>węgorzewski</t>
  </si>
  <si>
    <t>Budry</t>
  </si>
  <si>
    <t>Pozezdrze</t>
  </si>
  <si>
    <t>Węgorzewo</t>
  </si>
  <si>
    <t>chodzieski</t>
  </si>
  <si>
    <t>Chodzież</t>
  </si>
  <si>
    <t>Budzyń</t>
  </si>
  <si>
    <t>Margonin</t>
  </si>
  <si>
    <t>Szamocin</t>
  </si>
  <si>
    <t>czarnkowsko-trzcianecki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</si>
  <si>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</si>
  <si>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</si>
  <si>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</si>
  <si>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</si>
  <si>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</si>
  <si>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</si>
  <si>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</si>
  <si>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gnieźnieński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</si>
  <si>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</si>
  <si>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</si>
  <si>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</si>
  <si>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</si>
  <si>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</si>
  <si>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</si>
  <si>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</si>
  <si>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</si>
  <si>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</si>
  <si>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gostyński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</si>
  <si>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</si>
  <si>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</si>
  <si>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</si>
  <si>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</si>
  <si>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</si>
  <si>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</si>
  <si>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</si>
  <si>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</si>
  <si>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</si>
  <si>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</si>
  <si>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</si>
  <si>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jarociński</t>
  </si>
  <si>
    <t>Jaraczewo</t>
  </si>
  <si>
    <t>Kotlin</t>
  </si>
  <si>
    <t>Żerków</t>
  </si>
  <si>
    <t>kaliski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</si>
  <si>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</si>
  <si>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</si>
  <si>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</si>
  <si>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</si>
  <si>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</si>
  <si>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</si>
  <si>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</si>
  <si>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</si>
  <si>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</si>
  <si>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</si>
  <si>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kępiński</t>
  </si>
  <si>
    <t>Bralin</t>
  </si>
  <si>
    <t>Kępno</t>
  </si>
  <si>
    <t>Łęka Opatowska</t>
  </si>
  <si>
    <t>Perzów</t>
  </si>
  <si>
    <t>Rychtal</t>
  </si>
  <si>
    <t>Trzcinica</t>
  </si>
  <si>
    <t>kolski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</si>
  <si>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</si>
  <si>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</si>
  <si>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</si>
  <si>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</si>
  <si>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</si>
  <si>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</si>
  <si>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</si>
  <si>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</si>
  <si>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koniński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</si>
  <si>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</si>
  <si>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</si>
  <si>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</si>
  <si>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</si>
  <si>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</si>
  <si>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</si>
  <si>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</si>
  <si>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</si>
  <si>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</si>
  <si>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</si>
  <si>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</si>
  <si>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</si>
  <si>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</si>
  <si>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kościański</t>
  </si>
  <si>
    <t>Kościan</t>
  </si>
  <si>
    <t>Czempiń</t>
  </si>
  <si>
    <t>Krzywiń</t>
  </si>
  <si>
    <t>Śmigiel</t>
  </si>
  <si>
    <t>krotoszyński</t>
  </si>
  <si>
    <t>Kobylin</t>
  </si>
  <si>
    <t>Koźmin Wielkopolski</t>
  </si>
  <si>
    <t>Krotoszyn</t>
  </si>
  <si>
    <t>Rozdrażew</t>
  </si>
  <si>
    <t>leszczyński</t>
  </si>
  <si>
    <t>Krzemieniewo</t>
  </si>
  <si>
    <t>Rydzyna</t>
  </si>
  <si>
    <t>Święciechowa</t>
  </si>
  <si>
    <t>Wijewo</t>
  </si>
  <si>
    <t>Włoszakowice</t>
  </si>
  <si>
    <t>międzychodzki</t>
  </si>
  <si>
    <t>Chrzypsko Wielkie</t>
  </si>
  <si>
    <t>Kwilcz</t>
  </si>
  <si>
    <t>Międzychód</t>
  </si>
  <si>
    <t>Sieraków</t>
  </si>
  <si>
    <t>nowotomyski</t>
  </si>
  <si>
    <t>Kuślin</t>
  </si>
  <si>
    <t>Lwówek</t>
  </si>
  <si>
    <t>Miedzichowo</t>
  </si>
  <si>
    <t>Nowy Tomyśl</t>
  </si>
  <si>
    <t>Opalenica</t>
  </si>
  <si>
    <t>Zbąszyń</t>
  </si>
  <si>
    <t>obornicki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</si>
  <si>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</si>
  <si>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</si>
  <si>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</si>
  <si>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</si>
  <si>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</si>
  <si>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</si>
  <si>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</si>
  <si>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</si>
  <si>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</si>
  <si>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</si>
  <si>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ostrzeszowski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</si>
  <si>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</si>
  <si>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</si>
  <si>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</si>
  <si>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</si>
  <si>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</si>
  <si>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</si>
  <si>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</si>
  <si>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pilski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</si>
  <si>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</si>
  <si>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</si>
  <si>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</si>
  <si>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</si>
  <si>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</si>
  <si>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</si>
  <si>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</si>
  <si>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</si>
  <si>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pleszewski</t>
  </si>
  <si>
    <t>Chocz</t>
  </si>
  <si>
    <t>Dobrzyca</t>
  </si>
  <si>
    <t>Gizałki</t>
  </si>
  <si>
    <t>Gołuchów</t>
  </si>
  <si>
    <t>Pleszew</t>
  </si>
  <si>
    <t>poznański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</si>
  <si>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</si>
  <si>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</si>
  <si>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</si>
  <si>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</si>
  <si>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</si>
  <si>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</si>
  <si>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</si>
  <si>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</si>
  <si>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</si>
  <si>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</si>
  <si>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</si>
  <si>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</si>
  <si>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</si>
  <si>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</si>
  <si>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</si>
  <si>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</si>
  <si>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rawicki</t>
  </si>
  <si>
    <t>Bojanowo</t>
  </si>
  <si>
    <t>Jutrosin</t>
  </si>
  <si>
    <t>Miejska Górka</t>
  </si>
  <si>
    <t>Pakosław</t>
  </si>
  <si>
    <t>Rawicz</t>
  </si>
  <si>
    <t>słupecki</t>
  </si>
  <si>
    <t>Słupca</t>
  </si>
  <si>
    <t>Lądek</t>
  </si>
  <si>
    <t>Orchowo</t>
  </si>
  <si>
    <t>Ostrowite</t>
  </si>
  <si>
    <t>Powidz</t>
  </si>
  <si>
    <t>Strzałkowo</t>
  </si>
  <si>
    <t>Zagórów</t>
  </si>
  <si>
    <t>szamotulski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</si>
  <si>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</si>
  <si>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</si>
  <si>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</si>
  <si>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</si>
  <si>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</si>
  <si>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</si>
  <si>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</si>
  <si>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</si>
  <si>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</si>
  <si>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Środa Wielkopolska</t>
  </si>
  <si>
    <t>Zaniemyśl</t>
  </si>
  <si>
    <t>śremski</t>
  </si>
  <si>
    <t>Dolsk</t>
  </si>
  <si>
    <t>Książ Wielkopolski</t>
  </si>
  <si>
    <t>Śrem</t>
  </si>
  <si>
    <t>turecki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</si>
  <si>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</si>
  <si>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</si>
  <si>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</si>
  <si>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</si>
  <si>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</si>
  <si>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</si>
  <si>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</si>
  <si>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wągrowiecki</t>
  </si>
  <si>
    <t>Wągrowiec</t>
  </si>
  <si>
    <t>Damasławek</t>
  </si>
  <si>
    <t>Gołańcz</t>
  </si>
  <si>
    <t>Mieścisko</t>
  </si>
  <si>
    <t>Skoki</t>
  </si>
  <si>
    <t>Wapno</t>
  </si>
  <si>
    <t>wolsztyński</t>
  </si>
  <si>
    <t>Przemęt</t>
  </si>
  <si>
    <t>Siedlec</t>
  </si>
  <si>
    <t>Wolsztyn</t>
  </si>
  <si>
    <t>wrzesiński</t>
  </si>
  <si>
    <t>Kołaczkowo</t>
  </si>
  <si>
    <t>Miłosław</t>
  </si>
  <si>
    <t>Nekla</t>
  </si>
  <si>
    <t>Pyzdry</t>
  </si>
  <si>
    <t>Września</t>
  </si>
  <si>
    <t>złotowski</t>
  </si>
  <si>
    <t>Złotów</t>
  </si>
  <si>
    <t>Jastrowie</t>
  </si>
  <si>
    <t>Krajenka</t>
  </si>
  <si>
    <t>Lipka</t>
  </si>
  <si>
    <t>Okonek</t>
  </si>
  <si>
    <t>Tarnówka</t>
  </si>
  <si>
    <t>Kalisz</t>
  </si>
  <si>
    <t>Konin</t>
  </si>
  <si>
    <t>Poznań</t>
  </si>
  <si>
    <t>białogardzki</t>
  </si>
  <si>
    <t>Białogard</t>
  </si>
  <si>
    <t>Karlino</t>
  </si>
  <si>
    <t>Tychowo</t>
  </si>
  <si>
    <t>choszczeński</t>
  </si>
  <si>
    <t>Bierzwnik</t>
  </si>
  <si>
    <t>Choszczno</t>
  </si>
  <si>
    <t>Drawno</t>
  </si>
  <si>
    <t>Krzęcin</t>
  </si>
  <si>
    <t>Pełczyce</t>
  </si>
  <si>
    <t>Recz</t>
  </si>
  <si>
    <t>drawski</t>
  </si>
  <si>
    <t>Czaplinek</t>
  </si>
  <si>
    <t>Drawsko Pomorskie</t>
  </si>
  <si>
    <t>Kalisz Pomorski</t>
  </si>
  <si>
    <t>Ostrowice</t>
  </si>
  <si>
    <t>Wierzchowo</t>
  </si>
  <si>
    <t>Złocieniec</t>
  </si>
  <si>
    <t>goleniowski</t>
  </si>
  <si>
    <t>Goleniów</t>
  </si>
  <si>
    <t>Nowogard</t>
  </si>
  <si>
    <t>Osina</t>
  </si>
  <si>
    <t>Przybiernów</t>
  </si>
  <si>
    <t>Stepnica</t>
  </si>
  <si>
    <t>gryficki</t>
  </si>
  <si>
    <t>Brojce</t>
  </si>
  <si>
    <t>Gryfice</t>
  </si>
  <si>
    <t>Karnice</t>
  </si>
  <si>
    <t>Płoty</t>
  </si>
  <si>
    <t>Rewal</t>
  </si>
  <si>
    <t>Trzebiatów</t>
  </si>
  <si>
    <t>gryfiński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</si>
  <si>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</si>
  <si>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</si>
  <si>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</si>
  <si>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</si>
  <si>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</si>
  <si>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</si>
  <si>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</si>
  <si>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</si>
  <si>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</si>
  <si>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kamieński</t>
  </si>
  <si>
    <t>Dziwnów</t>
  </si>
  <si>
    <t>Golczewo</t>
  </si>
  <si>
    <t>Kamień Pomorski</t>
  </si>
  <si>
    <t>Międzyzdroje</t>
  </si>
  <si>
    <t>Świerzno</t>
  </si>
  <si>
    <t>Wolin</t>
  </si>
  <si>
    <t>kołobrzeski</t>
  </si>
  <si>
    <t>Kołobrzeg</t>
  </si>
  <si>
    <t>Dygowo</t>
  </si>
  <si>
    <t>Gościno</t>
  </si>
  <si>
    <t>Rymań</t>
  </si>
  <si>
    <t>Siemyśl</t>
  </si>
  <si>
    <t>Ustronie Morskie</t>
  </si>
  <si>
    <t>koszaliński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</si>
  <si>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</si>
  <si>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</si>
  <si>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</si>
  <si>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</si>
  <si>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</si>
  <si>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</si>
  <si>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</si>
  <si>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</si>
  <si>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myśliborski</t>
  </si>
  <si>
    <t>Barlinek</t>
  </si>
  <si>
    <t>Boleszkowice</t>
  </si>
  <si>
    <t>Myślibórz</t>
  </si>
  <si>
    <t>Nowogródek Pomorski</t>
  </si>
  <si>
    <t>policki</t>
  </si>
  <si>
    <t>Dobra Szczecińska</t>
  </si>
  <si>
    <t>Kołbaskowo</t>
  </si>
  <si>
    <t>Nowe Warpno</t>
  </si>
  <si>
    <t>Police</t>
  </si>
  <si>
    <t>pyrzycki</t>
  </si>
  <si>
    <t>Bielice</t>
  </si>
  <si>
    <t>Kozielice</t>
  </si>
  <si>
    <t>Lipiany</t>
  </si>
  <si>
    <t>Przelewice</t>
  </si>
  <si>
    <t>Pyrzyce</t>
  </si>
  <si>
    <t>Warnice</t>
  </si>
  <si>
    <t>sławieński</t>
  </si>
  <si>
    <t>Darłowo</t>
  </si>
  <si>
    <t>Malechowo</t>
  </si>
  <si>
    <t>Postomino</t>
  </si>
  <si>
    <t>stargardzki</t>
  </si>
  <si>
    <t>Stargard Szczeciński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</si>
  <si>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</si>
  <si>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</si>
  <si>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</si>
  <si>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</si>
  <si>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</si>
  <si>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</si>
  <si>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</si>
  <si>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</si>
  <si>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szczecinecki</t>
  </si>
  <si>
    <t>Szczecinek</t>
  </si>
  <si>
    <t>Barwice</t>
  </si>
  <si>
    <t>Biały Bór</t>
  </si>
  <si>
    <t>Borne Sulinowo</t>
  </si>
  <si>
    <t>Grzmiąca</t>
  </si>
  <si>
    <t>świdwiński</t>
  </si>
  <si>
    <t>Świdwin</t>
  </si>
  <si>
    <t>Brzeżno</t>
  </si>
  <si>
    <t>Połczyn-Zdrój</t>
  </si>
  <si>
    <t>Rąbino</t>
  </si>
  <si>
    <t>Sławoborze</t>
  </si>
  <si>
    <t>wałecki</t>
  </si>
  <si>
    <t>Wałcz</t>
  </si>
  <si>
    <t>Człopa</t>
  </si>
  <si>
    <t>Mirosławiec</t>
  </si>
  <si>
    <t>Tuczno</t>
  </si>
  <si>
    <t>łobeski</t>
  </si>
  <si>
    <t>Łobez</t>
  </si>
  <si>
    <t>Radowo Małe</t>
  </si>
  <si>
    <t>Resko</t>
  </si>
  <si>
    <t>Węgorzyno</t>
  </si>
  <si>
    <t>Koszalin</t>
  </si>
  <si>
    <t>Szczecin</t>
  </si>
  <si>
    <t>Świnoujście</t>
  </si>
  <si>
    <t>A1002</t>
  </si>
  <si>
    <t>A1003</t>
  </si>
  <si>
    <t>A1004</t>
  </si>
  <si>
    <t>A1005</t>
  </si>
  <si>
    <t>A1006</t>
  </si>
  <si>
    <t>A1007</t>
  </si>
  <si>
    <t>A1008</t>
  </si>
  <si>
    <t>A1009</t>
  </si>
  <si>
    <t>A1010</t>
  </si>
  <si>
    <t>A1011</t>
  </si>
  <si>
    <t>A1012</t>
  </si>
  <si>
    <t>A1013</t>
  </si>
  <si>
    <t>A1014</t>
  </si>
  <si>
    <t>A1015</t>
  </si>
  <si>
    <t>A1016</t>
  </si>
  <si>
    <t>A1017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</si>
</sst>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00000000"/>
    <numFmt numFmtId="166" formatCode="00000"/>
    <numFmt numFmtId="167" formatCode="00"/>
    <numFmt numFmtId="168" formatCode="0"/>
    <numFmt numFmtId="169" formatCode="#,##0.00"/>
    <numFmt numFmtId="170" formatCode="D/MM/YYYY"/>
    <numFmt numFmtId="171" formatCode="#,##0"/>
    <numFmt numFmtId="172" formatCode="@"/>
    <numFmt numFmtId="173" formatCode="0.00E+00"/>
  </numFmts>
  <fonts count="20">
    <font>
      <sz val="10"/>
      <name val="Arial CE"/>
      <family val="0"/>
    </font>
    <font>
      <sz val="10"/>
      <name val="Arial"/>
      <family val="0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0"/>
    </font>
    <font>
      <b/>
      <sz val="9"/>
      <name val="Arial CE"/>
      <family val="2"/>
    </font>
    <font>
      <b/>
      <i/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sz val="8"/>
      <color indexed="8"/>
      <name val="Tahoma"/>
      <family val="2"/>
    </font>
    <font>
      <b/>
      <i/>
      <sz val="9"/>
      <name val="Arial CE"/>
      <family val="0"/>
    </font>
    <font>
      <b/>
      <sz val="11"/>
      <name val="Arial CE"/>
      <family val="0"/>
    </font>
    <font>
      <sz val="11"/>
      <name val="Arial CE"/>
      <family val="2"/>
    </font>
    <font>
      <sz val="10"/>
      <color indexed="10"/>
      <name val="Arial CE"/>
      <family val="0"/>
    </font>
    <font>
      <i/>
      <sz val="10"/>
      <color indexed="10"/>
      <name val="Arial CE"/>
      <family val="2"/>
    </font>
    <font>
      <i/>
      <sz val="10"/>
      <color indexed="18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4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2" fillId="0" borderId="1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/>
      <protection/>
    </xf>
    <xf numFmtId="164" fontId="4" fillId="0" borderId="2" xfId="0" applyFont="1" applyBorder="1" applyAlignment="1" applyProtection="1">
      <alignment/>
      <protection/>
    </xf>
    <xf numFmtId="164" fontId="4" fillId="0" borderId="3" xfId="0" applyFont="1" applyBorder="1" applyAlignment="1" applyProtection="1">
      <alignment/>
      <protection/>
    </xf>
    <xf numFmtId="164" fontId="5" fillId="0" borderId="4" xfId="0" applyFont="1" applyBorder="1" applyAlignment="1" applyProtection="1">
      <alignment horizontal="center" vertical="center"/>
      <protection/>
    </xf>
    <xf numFmtId="164" fontId="0" fillId="0" borderId="2" xfId="0" applyBorder="1" applyAlignment="1" applyProtection="1">
      <alignment/>
      <protection/>
    </xf>
    <xf numFmtId="164" fontId="0" fillId="0" borderId="5" xfId="0" applyBorder="1" applyAlignment="1" applyProtection="1">
      <alignment/>
      <protection/>
    </xf>
    <xf numFmtId="164" fontId="0" fillId="0" borderId="3" xfId="0" applyBorder="1" applyAlignment="1" applyProtection="1">
      <alignment/>
      <protection/>
    </xf>
    <xf numFmtId="164" fontId="5" fillId="2" borderId="6" xfId="0" applyNumberFormat="1" applyFont="1" applyFill="1" applyBorder="1" applyAlignment="1" applyProtection="1">
      <alignment horizontal="center" vertical="center" wrapText="1"/>
      <protection hidden="1" locked="0"/>
    </xf>
    <xf numFmtId="164" fontId="0" fillId="0" borderId="7" xfId="0" applyFont="1" applyBorder="1" applyAlignment="1" applyProtection="1">
      <alignment/>
      <protection/>
    </xf>
    <xf numFmtId="164" fontId="0" fillId="0" borderId="0" xfId="0" applyBorder="1" applyAlignment="1" applyProtection="1">
      <alignment/>
      <protection/>
    </xf>
    <xf numFmtId="164" fontId="0" fillId="0" borderId="8" xfId="0" applyBorder="1" applyAlignment="1" applyProtection="1">
      <alignment/>
      <protection/>
    </xf>
    <xf numFmtId="164" fontId="5" fillId="0" borderId="6" xfId="0" applyFont="1" applyBorder="1" applyAlignment="1" applyProtection="1">
      <alignment horizontal="center" wrapText="1"/>
      <protection/>
    </xf>
    <xf numFmtId="164" fontId="5" fillId="0" borderId="7" xfId="0" applyFont="1" applyFill="1" applyBorder="1" applyAlignment="1" applyProtection="1">
      <alignment horizontal="center" vertical="center" wrapText="1"/>
      <protection/>
    </xf>
    <xf numFmtId="164" fontId="4" fillId="0" borderId="7" xfId="0" applyFont="1" applyBorder="1" applyAlignment="1" applyProtection="1">
      <alignment/>
      <protection/>
    </xf>
    <xf numFmtId="164" fontId="6" fillId="0" borderId="6" xfId="0" applyFont="1" applyBorder="1" applyAlignment="1" applyProtection="1">
      <alignment horizontal="center" vertical="center"/>
      <protection/>
    </xf>
    <xf numFmtId="164" fontId="0" fillId="2" borderId="9" xfId="0" applyFont="1" applyFill="1" applyBorder="1" applyAlignment="1" applyProtection="1">
      <alignment horizontal="center" vertical="center" wrapText="1"/>
      <protection hidden="1" locked="0"/>
    </xf>
    <xf numFmtId="164" fontId="0" fillId="0" borderId="6" xfId="0" applyFont="1" applyBorder="1" applyAlignment="1" applyProtection="1">
      <alignment horizontal="center" vertical="center"/>
      <protection/>
    </xf>
    <xf numFmtId="164" fontId="3" fillId="0" borderId="7" xfId="0" applyFont="1" applyBorder="1" applyAlignment="1" applyProtection="1">
      <alignment/>
      <protection/>
    </xf>
    <xf numFmtId="164" fontId="6" fillId="0" borderId="0" xfId="0" applyFont="1" applyAlignment="1" applyProtection="1">
      <alignment horizontal="center"/>
      <protection/>
    </xf>
    <xf numFmtId="165" fontId="5" fillId="2" borderId="9" xfId="0" applyNumberFormat="1" applyFont="1" applyFill="1" applyBorder="1" applyAlignment="1" applyProtection="1">
      <alignment horizontal="center" vertical="center"/>
      <protection hidden="1" locked="0"/>
    </xf>
    <xf numFmtId="166" fontId="0" fillId="2" borderId="10" xfId="0" applyNumberFormat="1" applyFont="1" applyFill="1" applyBorder="1" applyAlignment="1" applyProtection="1">
      <alignment horizontal="center" vertical="center"/>
      <protection locked="0"/>
    </xf>
    <xf numFmtId="164" fontId="0" fillId="0" borderId="1" xfId="0" applyBorder="1" applyAlignment="1" applyProtection="1">
      <alignment/>
      <protection/>
    </xf>
    <xf numFmtId="164" fontId="4" fillId="0" borderId="1" xfId="0" applyFont="1" applyBorder="1" applyAlignment="1" applyProtection="1">
      <alignment/>
      <protection/>
    </xf>
    <xf numFmtId="164" fontId="4" fillId="0" borderId="1" xfId="0" applyFont="1" applyBorder="1" applyAlignment="1" applyProtection="1">
      <alignment vertical="center"/>
      <protection/>
    </xf>
    <xf numFmtId="164" fontId="7" fillId="0" borderId="1" xfId="0" applyNumberFormat="1" applyFont="1" applyFill="1" applyBorder="1" applyAlignment="1" applyProtection="1">
      <alignment horizontal="center" vertical="center"/>
      <protection hidden="1"/>
    </xf>
    <xf numFmtId="164" fontId="4" fillId="0" borderId="1" xfId="0" applyFont="1" applyBorder="1" applyAlignment="1" applyProtection="1">
      <alignment horizontal="center" vertical="center"/>
      <protection/>
    </xf>
    <xf numFmtId="164" fontId="7" fillId="2" borderId="1" xfId="0" applyNumberFormat="1" applyFont="1" applyFill="1" applyBorder="1" applyAlignment="1" applyProtection="1">
      <alignment horizontal="center" vertical="center"/>
      <protection hidden="1" locked="0"/>
    </xf>
    <xf numFmtId="164" fontId="0" fillId="0" borderId="1" xfId="0" applyFill="1" applyBorder="1" applyAlignment="1" applyProtection="1">
      <alignment/>
      <protection/>
    </xf>
    <xf numFmtId="164" fontId="4" fillId="0" borderId="7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/>
      <protection/>
    </xf>
    <xf numFmtId="164" fontId="8" fillId="0" borderId="8" xfId="0" applyFont="1" applyFill="1" applyBorder="1" applyAlignment="1" applyProtection="1">
      <alignment horizontal="left" vertical="center"/>
      <protection/>
    </xf>
    <xf numFmtId="164" fontId="4" fillId="0" borderId="11" xfId="0" applyFont="1" applyBorder="1" applyAlignment="1" applyProtection="1">
      <alignment/>
      <protection/>
    </xf>
    <xf numFmtId="164" fontId="4" fillId="0" borderId="12" xfId="0" applyFont="1" applyBorder="1" applyAlignment="1" applyProtection="1">
      <alignment/>
      <protection/>
    </xf>
    <xf numFmtId="164" fontId="4" fillId="0" borderId="12" xfId="0" applyFont="1" applyBorder="1" applyAlignment="1" applyProtection="1">
      <alignment horizontal="center"/>
      <protection/>
    </xf>
    <xf numFmtId="164" fontId="0" fillId="0" borderId="12" xfId="0" applyBorder="1" applyAlignment="1" applyProtection="1">
      <alignment/>
      <protection/>
    </xf>
    <xf numFmtId="164" fontId="0" fillId="0" borderId="13" xfId="0" applyBorder="1" applyAlignment="1" applyProtection="1">
      <alignment/>
      <protection/>
    </xf>
    <xf numFmtId="164" fontId="4" fillId="0" borderId="14" xfId="0" applyFont="1" applyBorder="1" applyAlignment="1" applyProtection="1">
      <alignment horizontal="center"/>
      <protection/>
    </xf>
    <xf numFmtId="164" fontId="4" fillId="0" borderId="15" xfId="0" applyFont="1" applyBorder="1" applyAlignment="1" applyProtection="1">
      <alignment horizontal="center"/>
      <protection/>
    </xf>
    <xf numFmtId="164" fontId="0" fillId="0" borderId="0" xfId="0" applyFont="1" applyAlignment="1" applyProtection="1">
      <alignment horizontal="center"/>
      <protection/>
    </xf>
    <xf numFmtId="164" fontId="0" fillId="0" borderId="16" xfId="0" applyFont="1" applyBorder="1" applyAlignment="1" applyProtection="1">
      <alignment horizontal="center"/>
      <protection/>
    </xf>
    <xf numFmtId="164" fontId="0" fillId="0" borderId="17" xfId="0" applyFont="1" applyBorder="1" applyAlignment="1" applyProtection="1">
      <alignment/>
      <protection/>
    </xf>
    <xf numFmtId="164" fontId="4" fillId="0" borderId="10" xfId="0" applyFont="1" applyBorder="1" applyAlignment="1" applyProtection="1">
      <alignment/>
      <protection/>
    </xf>
    <xf numFmtId="164" fontId="8" fillId="0" borderId="18" xfId="0" applyFont="1" applyFill="1" applyBorder="1" applyAlignment="1" applyProtection="1">
      <alignment horizontal="left" vertical="center"/>
      <protection/>
    </xf>
    <xf numFmtId="167" fontId="4" fillId="2" borderId="19" xfId="0" applyNumberFormat="1" applyFont="1" applyFill="1" applyBorder="1" applyAlignment="1" applyProtection="1">
      <alignment horizontal="center" vertical="center"/>
      <protection locked="0"/>
    </xf>
    <xf numFmtId="167" fontId="4" fillId="2" borderId="20" xfId="0" applyNumberFormat="1" applyFont="1" applyFill="1" applyBorder="1" applyAlignment="1" applyProtection="1">
      <alignment horizontal="center" vertical="center"/>
      <protection locked="0"/>
    </xf>
    <xf numFmtId="168" fontId="4" fillId="2" borderId="20" xfId="0" applyNumberFormat="1" applyFont="1" applyFill="1" applyBorder="1" applyAlignment="1" applyProtection="1">
      <alignment horizontal="center" vertical="center"/>
      <protection locked="0"/>
    </xf>
    <xf numFmtId="164" fontId="4" fillId="0" borderId="20" xfId="0" applyFont="1" applyBorder="1" applyAlignment="1" applyProtection="1">
      <alignment/>
      <protection/>
    </xf>
    <xf numFmtId="164" fontId="5" fillId="0" borderId="21" xfId="0" applyFont="1" applyFill="1" applyBorder="1" applyAlignment="1" applyProtection="1">
      <alignment horizontal="center" vertical="center"/>
      <protection/>
    </xf>
    <xf numFmtId="164" fontId="0" fillId="0" borderId="22" xfId="0" applyBorder="1" applyAlignment="1" applyProtection="1">
      <alignment/>
      <protection/>
    </xf>
    <xf numFmtId="164" fontId="0" fillId="0" borderId="10" xfId="0" applyBorder="1" applyAlignment="1" applyProtection="1">
      <alignment/>
      <protection/>
    </xf>
    <xf numFmtId="164" fontId="0" fillId="0" borderId="18" xfId="0" applyBorder="1" applyAlignment="1" applyProtection="1">
      <alignment/>
      <protection/>
    </xf>
    <xf numFmtId="164" fontId="0" fillId="0" borderId="5" xfId="0" applyFill="1" applyBorder="1" applyAlignment="1" applyProtection="1">
      <alignment/>
      <protection/>
    </xf>
    <xf numFmtId="164" fontId="6" fillId="0" borderId="5" xfId="0" applyFont="1" applyFill="1" applyBorder="1" applyAlignment="1" applyProtection="1">
      <alignment horizontal="center" vertical="center"/>
      <protection hidden="1"/>
    </xf>
    <xf numFmtId="164" fontId="5" fillId="0" borderId="5" xfId="0" applyFont="1" applyFill="1" applyBorder="1" applyAlignment="1" applyProtection="1">
      <alignment/>
      <protection/>
    </xf>
    <xf numFmtId="164" fontId="9" fillId="0" borderId="0" xfId="0" applyFont="1" applyAlignment="1" applyProtection="1">
      <alignment/>
      <protection/>
    </xf>
    <xf numFmtId="164" fontId="6" fillId="0" borderId="0" xfId="0" applyFont="1" applyBorder="1" applyAlignment="1" applyProtection="1">
      <alignment horizontal="center" vertical="center"/>
      <protection hidden="1"/>
    </xf>
    <xf numFmtId="164" fontId="0" fillId="0" borderId="23" xfId="0" applyFont="1" applyBorder="1" applyAlignment="1" applyProtection="1">
      <alignment horizontal="center" vertical="center"/>
      <protection/>
    </xf>
    <xf numFmtId="164" fontId="4" fillId="0" borderId="4" xfId="0" applyFont="1" applyBorder="1" applyAlignment="1" applyProtection="1">
      <alignment/>
      <protection/>
    </xf>
    <xf numFmtId="164" fontId="0" fillId="0" borderId="24" xfId="0" applyFont="1" applyBorder="1" applyAlignment="1" applyProtection="1">
      <alignment horizontal="center" vertical="center"/>
      <protection/>
    </xf>
    <xf numFmtId="164" fontId="7" fillId="0" borderId="7" xfId="0" applyFont="1" applyBorder="1" applyAlignment="1" applyProtection="1">
      <alignment horizontal="center"/>
      <protection/>
    </xf>
    <xf numFmtId="164" fontId="4" fillId="0" borderId="25" xfId="0" applyFont="1" applyBorder="1" applyAlignment="1" applyProtection="1">
      <alignment horizontal="center"/>
      <protection/>
    </xf>
    <xf numFmtId="164" fontId="4" fillId="0" borderId="15" xfId="0" applyFont="1" applyBorder="1" applyAlignment="1" applyProtection="1">
      <alignment/>
      <protection/>
    </xf>
    <xf numFmtId="164" fontId="4" fillId="0" borderId="16" xfId="0" applyFont="1" applyBorder="1" applyAlignment="1" applyProtection="1">
      <alignment/>
      <protection/>
    </xf>
    <xf numFmtId="164" fontId="0" fillId="0" borderId="26" xfId="0" applyBorder="1" applyAlignment="1" applyProtection="1">
      <alignment/>
      <protection/>
    </xf>
    <xf numFmtId="164" fontId="0" fillId="0" borderId="15" xfId="0" applyBorder="1" applyAlignment="1" applyProtection="1">
      <alignment/>
      <protection/>
    </xf>
    <xf numFmtId="164" fontId="0" fillId="0" borderId="17" xfId="0" applyFont="1" applyBorder="1" applyAlignment="1" applyProtection="1">
      <alignment horizontal="center"/>
      <protection/>
    </xf>
    <xf numFmtId="164" fontId="4" fillId="0" borderId="14" xfId="0" applyFont="1" applyBorder="1" applyAlignment="1" applyProtection="1">
      <alignment/>
      <protection/>
    </xf>
    <xf numFmtId="164" fontId="4" fillId="0" borderId="27" xfId="0" applyFont="1" applyBorder="1" applyAlignment="1" applyProtection="1">
      <alignment/>
      <protection/>
    </xf>
    <xf numFmtId="164" fontId="4" fillId="0" borderId="7" xfId="0" applyFont="1" applyBorder="1" applyAlignment="1" applyProtection="1">
      <alignment horizontal="center"/>
      <protection/>
    </xf>
    <xf numFmtId="164" fontId="0" fillId="0" borderId="28" xfId="0" applyFont="1" applyBorder="1" applyAlignment="1" applyProtection="1">
      <alignment horizontal="center"/>
      <protection/>
    </xf>
    <xf numFmtId="164" fontId="4" fillId="0" borderId="28" xfId="0" applyFont="1" applyBorder="1" applyAlignment="1" applyProtection="1">
      <alignment horizontal="center"/>
      <protection/>
    </xf>
    <xf numFmtId="164" fontId="0" fillId="0" borderId="29" xfId="0" applyFont="1" applyBorder="1" applyAlignment="1" applyProtection="1">
      <alignment horizontal="center"/>
      <protection/>
    </xf>
    <xf numFmtId="164" fontId="0" fillId="0" borderId="28" xfId="0" applyFont="1" applyBorder="1" applyAlignment="1" applyProtection="1">
      <alignment/>
      <protection/>
    </xf>
    <xf numFmtId="164" fontId="0" fillId="0" borderId="30" xfId="0" applyFont="1" applyBorder="1" applyAlignment="1" applyProtection="1">
      <alignment horizontal="center"/>
      <protection/>
    </xf>
    <xf numFmtId="164" fontId="4" fillId="0" borderId="30" xfId="0" applyFont="1" applyBorder="1" applyAlignment="1" applyProtection="1">
      <alignment horizontal="center"/>
      <protection/>
    </xf>
    <xf numFmtId="164" fontId="4" fillId="0" borderId="7" xfId="0" applyFont="1" applyBorder="1" applyAlignment="1" applyProtection="1">
      <alignment horizontal="center"/>
      <protection/>
    </xf>
    <xf numFmtId="164" fontId="4" fillId="0" borderId="28" xfId="0" applyFont="1" applyBorder="1" applyAlignment="1" applyProtection="1">
      <alignment/>
      <protection/>
    </xf>
    <xf numFmtId="164" fontId="4" fillId="0" borderId="29" xfId="0" applyFont="1" applyBorder="1" applyAlignment="1" applyProtection="1">
      <alignment/>
      <protection/>
    </xf>
    <xf numFmtId="164" fontId="4" fillId="0" borderId="25" xfId="0" applyFont="1" applyBorder="1" applyAlignment="1" applyProtection="1">
      <alignment horizontal="center"/>
      <protection/>
    </xf>
    <xf numFmtId="164" fontId="4" fillId="0" borderId="25" xfId="0" applyFont="1" applyBorder="1" applyAlignment="1" applyProtection="1">
      <alignment/>
      <protection/>
    </xf>
    <xf numFmtId="164" fontId="4" fillId="0" borderId="30" xfId="0" applyFont="1" applyBorder="1" applyAlignment="1" applyProtection="1">
      <alignment/>
      <protection/>
    </xf>
    <xf numFmtId="164" fontId="4" fillId="0" borderId="10" xfId="0" applyFont="1" applyBorder="1" applyAlignment="1" applyProtection="1">
      <alignment/>
      <protection/>
    </xf>
    <xf numFmtId="164" fontId="4" fillId="0" borderId="21" xfId="0" applyFont="1" applyBorder="1" applyAlignment="1" applyProtection="1">
      <alignment/>
      <protection/>
    </xf>
    <xf numFmtId="164" fontId="4" fillId="0" borderId="20" xfId="0" applyFont="1" applyBorder="1" applyAlignment="1" applyProtection="1">
      <alignment/>
      <protection/>
    </xf>
    <xf numFmtId="164" fontId="0" fillId="0" borderId="29" xfId="0" applyBorder="1" applyAlignment="1" applyProtection="1">
      <alignment/>
      <protection/>
    </xf>
    <xf numFmtId="164" fontId="4" fillId="0" borderId="22" xfId="0" applyFont="1" applyBorder="1" applyAlignment="1" applyProtection="1">
      <alignment/>
      <protection/>
    </xf>
    <xf numFmtId="164" fontId="5" fillId="0" borderId="31" xfId="0" applyFont="1" applyBorder="1" applyAlignment="1" applyProtection="1">
      <alignment horizontal="center"/>
      <protection/>
    </xf>
    <xf numFmtId="164" fontId="5" fillId="0" borderId="32" xfId="0" applyFont="1" applyBorder="1" applyAlignment="1" applyProtection="1">
      <alignment horizontal="center"/>
      <protection/>
    </xf>
    <xf numFmtId="164" fontId="7" fillId="0" borderId="31" xfId="0" applyFont="1" applyBorder="1" applyAlignment="1" applyProtection="1">
      <alignment horizontal="center"/>
      <protection/>
    </xf>
    <xf numFmtId="164" fontId="7" fillId="0" borderId="33" xfId="0" applyFont="1" applyBorder="1" applyAlignment="1" applyProtection="1">
      <alignment horizontal="center"/>
      <protection/>
    </xf>
    <xf numFmtId="164" fontId="7" fillId="0" borderId="34" xfId="0" applyFont="1" applyBorder="1" applyAlignment="1" applyProtection="1">
      <alignment horizontal="center"/>
      <protection/>
    </xf>
    <xf numFmtId="164" fontId="0" fillId="0" borderId="34" xfId="0" applyBorder="1" applyAlignment="1" applyProtection="1">
      <alignment horizontal="center"/>
      <protection/>
    </xf>
    <xf numFmtId="164" fontId="0" fillId="0" borderId="35" xfId="0" applyBorder="1" applyAlignment="1" applyProtection="1">
      <alignment horizontal="center"/>
      <protection/>
    </xf>
    <xf numFmtId="164" fontId="7" fillId="0" borderId="35" xfId="0" applyFont="1" applyBorder="1" applyAlignment="1" applyProtection="1">
      <alignment horizontal="center"/>
      <protection/>
    </xf>
    <xf numFmtId="164" fontId="4" fillId="0" borderId="36" xfId="0" applyFont="1" applyBorder="1" applyAlignment="1" applyProtection="1">
      <alignment/>
      <protection/>
    </xf>
    <xf numFmtId="164" fontId="4" fillId="0" borderId="37" xfId="0" applyFont="1" applyBorder="1" applyAlignment="1" applyProtection="1">
      <alignment/>
      <protection/>
    </xf>
    <xf numFmtId="169" fontId="4" fillId="0" borderId="38" xfId="0" applyNumberFormat="1" applyFont="1" applyFill="1" applyBorder="1" applyAlignment="1" applyProtection="1">
      <alignment/>
      <protection hidden="1"/>
    </xf>
    <xf numFmtId="169" fontId="4" fillId="0" borderId="39" xfId="0" applyNumberFormat="1" applyFont="1" applyFill="1" applyBorder="1" applyAlignment="1" applyProtection="1">
      <alignment/>
      <protection hidden="1"/>
    </xf>
    <xf numFmtId="169" fontId="4" fillId="0" borderId="40" xfId="0" applyNumberFormat="1" applyFont="1" applyFill="1" applyBorder="1" applyAlignment="1" applyProtection="1">
      <alignment/>
      <protection hidden="1"/>
    </xf>
    <xf numFmtId="169" fontId="4" fillId="0" borderId="41" xfId="0" applyNumberFormat="1" applyFont="1" applyFill="1" applyBorder="1" applyAlignment="1" applyProtection="1">
      <alignment/>
      <protection hidden="1"/>
    </xf>
    <xf numFmtId="169" fontId="4" fillId="0" borderId="42" xfId="0" applyNumberFormat="1" applyFont="1" applyFill="1" applyBorder="1" applyAlignment="1" applyProtection="1">
      <alignment/>
      <protection hidden="1"/>
    </xf>
    <xf numFmtId="169" fontId="4" fillId="0" borderId="43" xfId="0" applyNumberFormat="1" applyFont="1" applyFill="1" applyBorder="1" applyAlignment="1" applyProtection="1">
      <alignment/>
      <protection hidden="1"/>
    </xf>
    <xf numFmtId="164" fontId="10" fillId="0" borderId="44" xfId="0" applyFont="1" applyBorder="1" applyAlignment="1" applyProtection="1">
      <alignment/>
      <protection/>
    </xf>
    <xf numFmtId="169" fontId="4" fillId="0" borderId="45" xfId="0" applyNumberFormat="1" applyFont="1" applyFill="1" applyBorder="1" applyAlignment="1" applyProtection="1">
      <alignment/>
      <protection hidden="1"/>
    </xf>
    <xf numFmtId="169" fontId="4" fillId="0" borderId="46" xfId="0" applyNumberFormat="1" applyFont="1" applyFill="1" applyBorder="1" applyAlignment="1" applyProtection="1">
      <alignment/>
      <protection hidden="1"/>
    </xf>
    <xf numFmtId="169" fontId="4" fillId="0" borderId="47" xfId="0" applyNumberFormat="1" applyFont="1" applyFill="1" applyBorder="1" applyAlignment="1" applyProtection="1">
      <alignment/>
      <protection hidden="1"/>
    </xf>
    <xf numFmtId="169" fontId="4" fillId="0" borderId="48" xfId="0" applyNumberFormat="1" applyFont="1" applyFill="1" applyBorder="1" applyAlignment="1" applyProtection="1">
      <alignment/>
      <protection hidden="1"/>
    </xf>
    <xf numFmtId="169" fontId="4" fillId="0" borderId="49" xfId="0" applyNumberFormat="1" applyFont="1" applyFill="1" applyBorder="1" applyAlignment="1" applyProtection="1">
      <alignment/>
      <protection hidden="1"/>
    </xf>
    <xf numFmtId="169" fontId="4" fillId="0" borderId="37" xfId="0" applyNumberFormat="1" applyFont="1" applyFill="1" applyBorder="1" applyAlignment="1" applyProtection="1">
      <alignment/>
      <protection hidden="1"/>
    </xf>
    <xf numFmtId="164" fontId="4" fillId="0" borderId="50" xfId="0" applyFont="1" applyBorder="1" applyAlignment="1" applyProtection="1">
      <alignment/>
      <protection/>
    </xf>
    <xf numFmtId="164" fontId="4" fillId="0" borderId="44" xfId="0" applyFont="1" applyBorder="1" applyAlignment="1" applyProtection="1">
      <alignment/>
      <protection/>
    </xf>
    <xf numFmtId="169" fontId="4" fillId="0" borderId="51" xfId="0" applyNumberFormat="1" applyFont="1" applyFill="1" applyBorder="1" applyAlignment="1" applyProtection="1">
      <alignment/>
      <protection hidden="1"/>
    </xf>
    <xf numFmtId="169" fontId="4" fillId="0" borderId="44" xfId="0" applyNumberFormat="1" applyFont="1" applyFill="1" applyBorder="1" applyAlignment="1" applyProtection="1">
      <alignment/>
      <protection hidden="1"/>
    </xf>
    <xf numFmtId="164" fontId="0" fillId="0" borderId="36" xfId="0" applyFont="1" applyBorder="1" applyAlignment="1" applyProtection="1">
      <alignment/>
      <protection/>
    </xf>
    <xf numFmtId="164" fontId="0" fillId="0" borderId="37" xfId="0" applyFont="1" applyBorder="1" applyAlignment="1" applyProtection="1">
      <alignment/>
      <protection/>
    </xf>
    <xf numFmtId="169" fontId="9" fillId="0" borderId="43" xfId="0" applyNumberFormat="1" applyFont="1" applyFill="1" applyBorder="1" applyAlignment="1" applyProtection="1">
      <alignment/>
      <protection hidden="1"/>
    </xf>
    <xf numFmtId="169" fontId="9" fillId="0" borderId="51" xfId="0" applyNumberFormat="1" applyFont="1" applyFill="1" applyBorder="1" applyAlignment="1" applyProtection="1">
      <alignment/>
      <protection hidden="1"/>
    </xf>
    <xf numFmtId="169" fontId="9" fillId="0" borderId="41" xfId="0" applyNumberFormat="1" applyFont="1" applyFill="1" applyBorder="1" applyAlignment="1" applyProtection="1">
      <alignment/>
      <protection hidden="1"/>
    </xf>
    <xf numFmtId="169" fontId="11" fillId="0" borderId="41" xfId="0" applyNumberFormat="1" applyFont="1" applyFill="1" applyBorder="1" applyAlignment="1" applyProtection="1">
      <alignment/>
      <protection hidden="1"/>
    </xf>
    <xf numFmtId="169" fontId="0" fillId="0" borderId="43" xfId="0" applyNumberFormat="1" applyFont="1" applyFill="1" applyBorder="1" applyAlignment="1" applyProtection="1">
      <alignment/>
      <protection hidden="1"/>
    </xf>
    <xf numFmtId="169" fontId="0" fillId="0" borderId="42" xfId="0" applyNumberFormat="1" applyFont="1" applyFill="1" applyBorder="1" applyAlignment="1" applyProtection="1">
      <alignment/>
      <protection hidden="1"/>
    </xf>
    <xf numFmtId="169" fontId="0" fillId="0" borderId="41" xfId="0" applyNumberFormat="1" applyFont="1" applyFill="1" applyBorder="1" applyAlignment="1" applyProtection="1">
      <alignment/>
      <protection hidden="1"/>
    </xf>
    <xf numFmtId="169" fontId="0" fillId="0" borderId="37" xfId="0" applyNumberFormat="1" applyFont="1" applyFill="1" applyBorder="1" applyAlignment="1" applyProtection="1">
      <alignment/>
      <protection hidden="1"/>
    </xf>
    <xf numFmtId="164" fontId="0" fillId="0" borderId="0" xfId="0" applyFont="1" applyAlignment="1" applyProtection="1">
      <alignment/>
      <protection/>
    </xf>
    <xf numFmtId="164" fontId="0" fillId="0" borderId="50" xfId="0" applyFont="1" applyBorder="1" applyAlignment="1" applyProtection="1">
      <alignment/>
      <protection/>
    </xf>
    <xf numFmtId="164" fontId="0" fillId="0" borderId="44" xfId="0" applyFont="1" applyBorder="1" applyAlignment="1" applyProtection="1">
      <alignment/>
      <protection/>
    </xf>
    <xf numFmtId="169" fontId="11" fillId="0" borderId="43" xfId="0" applyNumberFormat="1" applyFont="1" applyFill="1" applyBorder="1" applyAlignment="1" applyProtection="1">
      <alignment/>
      <protection hidden="1"/>
    </xf>
    <xf numFmtId="169" fontId="11" fillId="0" borderId="51" xfId="0" applyNumberFormat="1" applyFont="1" applyFill="1" applyBorder="1" applyAlignment="1" applyProtection="1">
      <alignment/>
      <protection hidden="1"/>
    </xf>
    <xf numFmtId="164" fontId="0" fillId="0" borderId="52" xfId="0" applyFont="1" applyBorder="1" applyAlignment="1" applyProtection="1">
      <alignment/>
      <protection/>
    </xf>
    <xf numFmtId="164" fontId="0" fillId="0" borderId="49" xfId="0" applyFont="1" applyBorder="1" applyAlignment="1" applyProtection="1">
      <alignment/>
      <protection/>
    </xf>
    <xf numFmtId="164" fontId="0" fillId="0" borderId="38" xfId="0" applyFont="1" applyBorder="1" applyAlignment="1" applyProtection="1">
      <alignment wrapText="1"/>
      <protection/>
    </xf>
    <xf numFmtId="164" fontId="0" fillId="0" borderId="53" xfId="0" applyFont="1" applyBorder="1" applyAlignment="1" applyProtection="1">
      <alignment wrapText="1"/>
      <protection/>
    </xf>
    <xf numFmtId="169" fontId="9" fillId="0" borderId="53" xfId="0" applyNumberFormat="1" applyFont="1" applyFill="1" applyBorder="1" applyAlignment="1" applyProtection="1">
      <alignment/>
      <protection hidden="1"/>
    </xf>
    <xf numFmtId="169" fontId="9" fillId="0" borderId="54" xfId="0" applyNumberFormat="1" applyFont="1" applyFill="1" applyBorder="1" applyAlignment="1" applyProtection="1">
      <alignment/>
      <protection hidden="1"/>
    </xf>
    <xf numFmtId="169" fontId="9" fillId="0" borderId="55" xfId="0" applyNumberFormat="1" applyFont="1" applyFill="1" applyBorder="1" applyAlignment="1" applyProtection="1">
      <alignment/>
      <protection hidden="1"/>
    </xf>
    <xf numFmtId="169" fontId="11" fillId="0" borderId="55" xfId="0" applyNumberFormat="1" applyFont="1" applyFill="1" applyBorder="1" applyAlignment="1" applyProtection="1">
      <alignment/>
      <protection hidden="1"/>
    </xf>
    <xf numFmtId="169" fontId="0" fillId="0" borderId="56" xfId="0" applyNumberFormat="1" applyFont="1" applyFill="1" applyBorder="1" applyAlignment="1" applyProtection="1">
      <alignment/>
      <protection hidden="1"/>
    </xf>
    <xf numFmtId="169" fontId="0" fillId="0" borderId="57" xfId="0" applyNumberFormat="1" applyFont="1" applyFill="1" applyBorder="1" applyAlignment="1" applyProtection="1">
      <alignment/>
      <protection hidden="1"/>
    </xf>
    <xf numFmtId="169" fontId="0" fillId="0" borderId="55" xfId="0" applyNumberFormat="1" applyFont="1" applyFill="1" applyBorder="1" applyAlignment="1" applyProtection="1">
      <alignment/>
      <protection hidden="1"/>
    </xf>
    <xf numFmtId="164" fontId="9" fillId="0" borderId="0" xfId="0" applyFont="1" applyFill="1" applyAlignment="1" applyProtection="1">
      <alignment/>
      <protection hidden="1"/>
    </xf>
    <xf numFmtId="164" fontId="0" fillId="0" borderId="0" xfId="0" applyFill="1" applyAlignment="1" applyProtection="1">
      <alignment/>
      <protection hidden="1"/>
    </xf>
    <xf numFmtId="164" fontId="0" fillId="0" borderId="0" xfId="0" applyFill="1" applyAlignment="1" applyProtection="1">
      <alignment/>
      <protection/>
    </xf>
    <xf numFmtId="164" fontId="0" fillId="0" borderId="23" xfId="0" applyFont="1" applyFill="1" applyBorder="1" applyAlignment="1" applyProtection="1">
      <alignment horizontal="center" vertical="center"/>
      <protection hidden="1"/>
    </xf>
    <xf numFmtId="164" fontId="0" fillId="0" borderId="58" xfId="0" applyFill="1" applyBorder="1" applyAlignment="1" applyProtection="1">
      <alignment/>
      <protection hidden="1"/>
    </xf>
    <xf numFmtId="164" fontId="0" fillId="0" borderId="59" xfId="0" applyFont="1" applyFill="1" applyBorder="1" applyAlignment="1" applyProtection="1">
      <alignment horizontal="center" vertical="center"/>
      <protection hidden="1"/>
    </xf>
    <xf numFmtId="170" fontId="0" fillId="0" borderId="0" xfId="0" applyNumberFormat="1" applyFill="1" applyAlignment="1" applyProtection="1">
      <alignment/>
      <protection hidden="1"/>
    </xf>
    <xf numFmtId="164" fontId="0" fillId="0" borderId="60" xfId="0" applyFont="1" applyFill="1" applyBorder="1" applyAlignment="1" applyProtection="1">
      <alignment horizontal="center"/>
      <protection hidden="1"/>
    </xf>
    <xf numFmtId="164" fontId="0" fillId="0" borderId="28" xfId="0" applyFont="1" applyFill="1" applyBorder="1" applyAlignment="1" applyProtection="1">
      <alignment horizontal="center"/>
      <protection hidden="1"/>
    </xf>
    <xf numFmtId="164" fontId="0" fillId="0" borderId="15" xfId="0" applyFill="1" applyBorder="1" applyAlignment="1" applyProtection="1">
      <alignment/>
      <protection hidden="1"/>
    </xf>
    <xf numFmtId="164" fontId="0" fillId="0" borderId="29" xfId="0" applyFill="1" applyBorder="1" applyAlignment="1" applyProtection="1">
      <alignment/>
      <protection hidden="1"/>
    </xf>
    <xf numFmtId="164" fontId="0" fillId="0" borderId="30" xfId="0" applyFill="1" applyBorder="1" applyAlignment="1" applyProtection="1">
      <alignment/>
      <protection hidden="1"/>
    </xf>
    <xf numFmtId="164" fontId="0" fillId="0" borderId="29" xfId="0" applyFont="1" applyFill="1" applyBorder="1" applyAlignment="1" applyProtection="1">
      <alignment horizontal="center"/>
      <protection hidden="1"/>
    </xf>
    <xf numFmtId="164" fontId="0" fillId="0" borderId="30" xfId="0" applyFont="1" applyFill="1" applyBorder="1" applyAlignment="1" applyProtection="1">
      <alignment horizontal="center"/>
      <protection hidden="1"/>
    </xf>
    <xf numFmtId="164" fontId="0" fillId="0" borderId="28" xfId="0" applyFill="1" applyBorder="1" applyAlignment="1" applyProtection="1">
      <alignment/>
      <protection hidden="1"/>
    </xf>
    <xf numFmtId="164" fontId="0" fillId="0" borderId="0" xfId="0" applyFill="1" applyBorder="1" applyAlignment="1" applyProtection="1">
      <alignment horizontal="center"/>
      <protection hidden="1"/>
    </xf>
    <xf numFmtId="164" fontId="0" fillId="0" borderId="0" xfId="0" applyFill="1" applyBorder="1" applyAlignment="1" applyProtection="1">
      <alignment/>
      <protection hidden="1"/>
    </xf>
    <xf numFmtId="164" fontId="0" fillId="0" borderId="19" xfId="0" applyFill="1" applyBorder="1" applyAlignment="1" applyProtection="1">
      <alignment horizontal="center"/>
      <protection hidden="1"/>
    </xf>
    <xf numFmtId="164" fontId="0" fillId="0" borderId="20" xfId="0" applyFont="1" applyFill="1" applyBorder="1" applyAlignment="1" applyProtection="1">
      <alignment horizontal="center"/>
      <protection hidden="1"/>
    </xf>
    <xf numFmtId="164" fontId="0" fillId="0" borderId="20" xfId="0" applyFill="1" applyBorder="1" applyAlignment="1" applyProtection="1">
      <alignment/>
      <protection hidden="1"/>
    </xf>
    <xf numFmtId="164" fontId="0" fillId="0" borderId="61" xfId="0" applyFill="1" applyBorder="1" applyAlignment="1" applyProtection="1">
      <alignment horizontal="center"/>
      <protection hidden="1"/>
    </xf>
    <xf numFmtId="164" fontId="0" fillId="0" borderId="1" xfId="0" applyFill="1" applyBorder="1" applyAlignment="1" applyProtection="1">
      <alignment/>
      <protection hidden="1"/>
    </xf>
    <xf numFmtId="164" fontId="0" fillId="0" borderId="23" xfId="0" applyFill="1" applyBorder="1" applyAlignment="1" applyProtection="1">
      <alignment horizontal="center"/>
      <protection hidden="1"/>
    </xf>
    <xf numFmtId="164" fontId="0" fillId="0" borderId="62" xfId="0" applyFill="1" applyBorder="1" applyAlignment="1" applyProtection="1">
      <alignment horizontal="center"/>
      <protection hidden="1"/>
    </xf>
    <xf numFmtId="164" fontId="0" fillId="0" borderId="34" xfId="0" applyFill="1" applyBorder="1" applyAlignment="1" applyProtection="1">
      <alignment horizontal="center"/>
      <protection hidden="1"/>
    </xf>
    <xf numFmtId="164" fontId="0" fillId="0" borderId="33" xfId="0" applyFill="1" applyBorder="1" applyAlignment="1" applyProtection="1">
      <alignment horizontal="center"/>
      <protection hidden="1"/>
    </xf>
    <xf numFmtId="164" fontId="0" fillId="0" borderId="35" xfId="0" applyFill="1" applyBorder="1" applyAlignment="1" applyProtection="1">
      <alignment horizontal="center"/>
      <protection hidden="1"/>
    </xf>
    <xf numFmtId="164" fontId="0" fillId="0" borderId="45" xfId="0" applyFont="1" applyFill="1" applyBorder="1" applyAlignment="1" applyProtection="1">
      <alignment vertical="center" wrapText="1"/>
      <protection hidden="1"/>
    </xf>
    <xf numFmtId="169" fontId="4" fillId="0" borderId="63" xfId="0" applyNumberFormat="1" applyFont="1" applyFill="1" applyBorder="1" applyAlignment="1" applyProtection="1">
      <alignment vertical="center"/>
      <protection hidden="1"/>
    </xf>
    <xf numFmtId="169" fontId="4" fillId="0" borderId="64" xfId="0" applyNumberFormat="1" applyFont="1" applyFill="1" applyBorder="1" applyAlignment="1" applyProtection="1">
      <alignment vertical="center"/>
      <protection hidden="1"/>
    </xf>
    <xf numFmtId="169" fontId="4" fillId="0" borderId="65" xfId="0" applyNumberFormat="1" applyFont="1" applyFill="1" applyBorder="1" applyAlignment="1" applyProtection="1">
      <alignment vertical="center"/>
      <protection hidden="1"/>
    </xf>
    <xf numFmtId="169" fontId="4" fillId="0" borderId="66" xfId="0" applyNumberFormat="1" applyFont="1" applyFill="1" applyBorder="1" applyAlignment="1" applyProtection="1">
      <alignment vertical="center"/>
      <protection hidden="1"/>
    </xf>
    <xf numFmtId="169" fontId="4" fillId="0" borderId="59" xfId="0" applyNumberFormat="1" applyFont="1" applyFill="1" applyBorder="1" applyAlignment="1" applyProtection="1">
      <alignment vertical="center"/>
      <protection hidden="1"/>
    </xf>
    <xf numFmtId="169" fontId="4" fillId="0" borderId="51" xfId="0" applyNumberFormat="1" applyFont="1" applyFill="1" applyBorder="1" applyAlignment="1" applyProtection="1">
      <alignment vertical="center"/>
      <protection hidden="1"/>
    </xf>
    <xf numFmtId="169" fontId="4" fillId="0" borderId="41" xfId="0" applyNumberFormat="1" applyFont="1" applyFill="1" applyBorder="1" applyAlignment="1" applyProtection="1">
      <alignment vertical="center"/>
      <protection hidden="1"/>
    </xf>
    <xf numFmtId="169" fontId="4" fillId="0" borderId="15" xfId="0" applyNumberFormat="1" applyFont="1" applyFill="1" applyBorder="1" applyAlignment="1" applyProtection="1">
      <alignment vertical="center"/>
      <protection hidden="1"/>
    </xf>
    <xf numFmtId="169" fontId="4" fillId="0" borderId="43" xfId="0" applyNumberFormat="1" applyFont="1" applyFill="1" applyBorder="1" applyAlignment="1" applyProtection="1">
      <alignment vertical="center"/>
      <protection hidden="1"/>
    </xf>
    <xf numFmtId="164" fontId="0" fillId="0" borderId="67" xfId="0" applyFont="1" applyFill="1" applyBorder="1" applyAlignment="1" applyProtection="1">
      <alignment vertical="center" wrapText="1"/>
      <protection hidden="1"/>
    </xf>
    <xf numFmtId="169" fontId="4" fillId="0" borderId="14" xfId="0" applyNumberFormat="1" applyFont="1" applyFill="1" applyBorder="1" applyAlignment="1" applyProtection="1">
      <alignment vertical="center"/>
      <protection hidden="1"/>
    </xf>
    <xf numFmtId="164" fontId="0" fillId="0" borderId="53" xfId="0" applyFont="1" applyFill="1" applyBorder="1" applyAlignment="1" applyProtection="1">
      <alignment vertical="center" wrapText="1"/>
      <protection hidden="1"/>
    </xf>
    <xf numFmtId="169" fontId="4" fillId="0" borderId="68" xfId="0" applyNumberFormat="1" applyFont="1" applyFill="1" applyBorder="1" applyAlignment="1" applyProtection="1">
      <alignment vertical="center"/>
      <protection hidden="1"/>
    </xf>
    <xf numFmtId="169" fontId="4" fillId="0" borderId="55" xfId="0" applyNumberFormat="1" applyFont="1" applyFill="1" applyBorder="1" applyAlignment="1" applyProtection="1">
      <alignment vertical="center"/>
      <protection hidden="1"/>
    </xf>
    <xf numFmtId="169" fontId="4" fillId="0" borderId="56" xfId="0" applyNumberFormat="1" applyFont="1" applyFill="1" applyBorder="1" applyAlignment="1" applyProtection="1">
      <alignment vertical="center"/>
      <protection hidden="1"/>
    </xf>
    <xf numFmtId="164" fontId="0" fillId="0" borderId="5" xfId="0" applyFont="1" applyFill="1" applyBorder="1" applyAlignment="1" applyProtection="1">
      <alignment wrapText="1"/>
      <protection hidden="1"/>
    </xf>
    <xf numFmtId="164" fontId="0" fillId="0" borderId="0" xfId="0" applyFill="1" applyBorder="1" applyAlignment="1" applyProtection="1">
      <alignment wrapText="1"/>
      <protection hidden="1"/>
    </xf>
    <xf numFmtId="171" fontId="4" fillId="0" borderId="5" xfId="0" applyNumberFormat="1" applyFont="1" applyFill="1" applyBorder="1" applyAlignment="1" applyProtection="1">
      <alignment/>
      <protection hidden="1"/>
    </xf>
    <xf numFmtId="164" fontId="4" fillId="0" borderId="5" xfId="0" applyFont="1" applyFill="1" applyBorder="1" applyAlignment="1" applyProtection="1">
      <alignment/>
      <protection hidden="1"/>
    </xf>
    <xf numFmtId="164" fontId="6" fillId="0" borderId="0" xfId="0" applyFont="1" applyAlignment="1" applyProtection="1">
      <alignment/>
      <protection/>
    </xf>
    <xf numFmtId="164" fontId="0" fillId="2" borderId="0" xfId="0" applyFont="1" applyFill="1" applyBorder="1" applyAlignment="1" applyProtection="1">
      <alignment horizontal="center" vertical="center"/>
      <protection locked="0"/>
    </xf>
    <xf numFmtId="164" fontId="0" fillId="2" borderId="0" xfId="0" applyFill="1" applyAlignment="1" applyProtection="1">
      <alignment horizontal="center"/>
      <protection locked="0"/>
    </xf>
    <xf numFmtId="170" fontId="0" fillId="2" borderId="0" xfId="0" applyNumberFormat="1" applyFill="1" applyAlignment="1" applyProtection="1">
      <alignment horizontal="center"/>
      <protection locked="0"/>
    </xf>
    <xf numFmtId="164" fontId="0" fillId="2" borderId="0" xfId="0" applyFont="1" applyFill="1" applyBorder="1" applyAlignment="1" applyProtection="1">
      <alignment horizontal="center"/>
      <protection locked="0"/>
    </xf>
    <xf numFmtId="164" fontId="0" fillId="0" borderId="0" xfId="0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center" vertical="center"/>
      <protection/>
    </xf>
    <xf numFmtId="164" fontId="6" fillId="0" borderId="0" xfId="0" applyFont="1" applyAlignment="1" applyProtection="1">
      <alignment horizontal="center" vertical="center"/>
      <protection/>
    </xf>
    <xf numFmtId="170" fontId="0" fillId="0" borderId="0" xfId="0" applyNumberFormat="1" applyAlignment="1" applyProtection="1">
      <alignment horizontal="center"/>
      <protection/>
    </xf>
    <xf numFmtId="172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73" fontId="5" fillId="0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Font="1" applyBorder="1" applyAlignment="1" applyProtection="1">
      <alignment horizontal="center"/>
      <protection/>
    </xf>
    <xf numFmtId="164" fontId="0" fillId="0" borderId="9" xfId="0" applyFont="1" applyFill="1" applyBorder="1" applyAlignment="1" applyProtection="1">
      <alignment horizontal="center" vertical="center" wrapText="1"/>
      <protection/>
    </xf>
    <xf numFmtId="164" fontId="4" fillId="0" borderId="4" xfId="0" applyFont="1" applyBorder="1" applyAlignment="1" applyProtection="1">
      <alignment/>
      <protection/>
    </xf>
    <xf numFmtId="165" fontId="5" fillId="0" borderId="9" xfId="0" applyNumberFormat="1" applyFont="1" applyFill="1" applyBorder="1" applyAlignment="1" applyProtection="1">
      <alignment horizontal="center" vertical="center"/>
      <protection/>
    </xf>
    <xf numFmtId="166" fontId="0" fillId="0" borderId="10" xfId="0" applyNumberFormat="1" applyFont="1" applyFill="1" applyBorder="1" applyAlignment="1" applyProtection="1">
      <alignment horizontal="center" vertical="center"/>
      <protection/>
    </xf>
    <xf numFmtId="164" fontId="7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1" xfId="0" applyFont="1" applyFill="1" applyBorder="1" applyAlignment="1" applyProtection="1">
      <alignment horizontal="center" vertical="center"/>
      <protection/>
    </xf>
    <xf numFmtId="164" fontId="7" fillId="0" borderId="1" xfId="0" applyFont="1" applyFill="1" applyBorder="1" applyAlignment="1" applyProtection="1">
      <alignment horizontal="center" vertical="center"/>
      <protection/>
    </xf>
    <xf numFmtId="164" fontId="13" fillId="0" borderId="3" xfId="0" applyFont="1" applyFill="1" applyBorder="1" applyAlignment="1" applyProtection="1">
      <alignment horizontal="left" vertical="center"/>
      <protection/>
    </xf>
    <xf numFmtId="167" fontId="4" fillId="0" borderId="19" xfId="0" applyNumberFormat="1" applyFont="1" applyFill="1" applyBorder="1" applyAlignment="1" applyProtection="1">
      <alignment horizontal="center" vertical="center"/>
      <protection/>
    </xf>
    <xf numFmtId="167" fontId="4" fillId="0" borderId="20" xfId="0" applyNumberFormat="1" applyFont="1" applyFill="1" applyBorder="1" applyAlignment="1" applyProtection="1">
      <alignment horizontal="center" vertical="center"/>
      <protection/>
    </xf>
    <xf numFmtId="168" fontId="4" fillId="0" borderId="20" xfId="0" applyNumberFormat="1" applyFont="1" applyFill="1" applyBorder="1" applyAlignment="1" applyProtection="1">
      <alignment horizontal="center" vertical="center"/>
      <protection/>
    </xf>
    <xf numFmtId="164" fontId="4" fillId="0" borderId="20" xfId="0" applyFont="1" applyFill="1" applyBorder="1" applyAlignment="1" applyProtection="1">
      <alignment/>
      <protection/>
    </xf>
    <xf numFmtId="164" fontId="0" fillId="0" borderId="22" xfId="0" applyFill="1" applyBorder="1" applyAlignment="1" applyProtection="1">
      <alignment/>
      <protection/>
    </xf>
    <xf numFmtId="164" fontId="5" fillId="0" borderId="4" xfId="0" applyFont="1" applyBorder="1" applyAlignment="1" applyProtection="1">
      <alignment horizontal="center"/>
      <protection/>
    </xf>
    <xf numFmtId="164" fontId="7" fillId="0" borderId="2" xfId="0" applyFont="1" applyBorder="1" applyAlignment="1" applyProtection="1">
      <alignment horizontal="center"/>
      <protection/>
    </xf>
    <xf numFmtId="164" fontId="7" fillId="0" borderId="69" xfId="0" applyFont="1" applyBorder="1" applyAlignment="1" applyProtection="1">
      <alignment horizontal="center"/>
      <protection/>
    </xf>
    <xf numFmtId="164" fontId="7" fillId="0" borderId="65" xfId="0" applyFont="1" applyBorder="1" applyAlignment="1" applyProtection="1">
      <alignment horizontal="center"/>
      <protection/>
    </xf>
    <xf numFmtId="164" fontId="0" fillId="0" borderId="65" xfId="0" applyBorder="1" applyAlignment="1" applyProtection="1">
      <alignment horizontal="center"/>
      <protection/>
    </xf>
    <xf numFmtId="164" fontId="0" fillId="0" borderId="70" xfId="0" applyBorder="1" applyAlignment="1" applyProtection="1">
      <alignment horizontal="center"/>
      <protection/>
    </xf>
    <xf numFmtId="164" fontId="7" fillId="0" borderId="70" xfId="0" applyFont="1" applyBorder="1" applyAlignment="1" applyProtection="1">
      <alignment horizontal="center"/>
      <protection/>
    </xf>
    <xf numFmtId="164" fontId="4" fillId="0" borderId="23" xfId="0" applyFont="1" applyBorder="1" applyAlignment="1" applyProtection="1">
      <alignment horizontal="left" vertical="center"/>
      <protection/>
    </xf>
    <xf numFmtId="169" fontId="4" fillId="0" borderId="23" xfId="0" applyNumberFormat="1" applyFont="1" applyFill="1" applyBorder="1" applyAlignment="1" applyProtection="1">
      <alignment vertical="center"/>
      <protection hidden="1"/>
    </xf>
    <xf numFmtId="169" fontId="4" fillId="0" borderId="62" xfId="0" applyNumberFormat="1" applyFont="1" applyFill="1" applyBorder="1" applyAlignment="1" applyProtection="1">
      <alignment vertical="center"/>
      <protection hidden="1"/>
    </xf>
    <xf numFmtId="169" fontId="4" fillId="0" borderId="34" xfId="0" applyNumberFormat="1" applyFont="1" applyFill="1" applyBorder="1" applyAlignment="1" applyProtection="1">
      <alignment vertical="center"/>
      <protection hidden="1"/>
    </xf>
    <xf numFmtId="169" fontId="4" fillId="0" borderId="34" xfId="0" applyNumberFormat="1" applyFont="1" applyFill="1" applyBorder="1" applyAlignment="1" applyProtection="1">
      <alignment vertical="center"/>
      <protection/>
    </xf>
    <xf numFmtId="169" fontId="4" fillId="0" borderId="35" xfId="0" applyNumberFormat="1" applyFont="1" applyFill="1" applyBorder="1" applyAlignment="1" applyProtection="1">
      <alignment vertical="center"/>
      <protection/>
    </xf>
    <xf numFmtId="164" fontId="0" fillId="0" borderId="0" xfId="0" applyFont="1" applyBorder="1" applyAlignment="1" applyProtection="1">
      <alignment wrapText="1"/>
      <protection hidden="1"/>
    </xf>
    <xf numFmtId="164" fontId="0" fillId="0" borderId="0" xfId="0" applyBorder="1" applyAlignment="1" applyProtection="1">
      <alignment wrapText="1"/>
      <protection hidden="1"/>
    </xf>
    <xf numFmtId="164" fontId="0" fillId="0" borderId="0" xfId="0" applyNumberForma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0" fillId="0" borderId="0" xfId="0" applyBorder="1" applyAlignment="1" applyProtection="1">
      <alignment horizontal="center" vertical="center"/>
      <protection/>
    </xf>
    <xf numFmtId="164" fontId="7" fillId="0" borderId="0" xfId="0" applyFont="1" applyAlignment="1" applyProtection="1">
      <alignment/>
      <protection/>
    </xf>
    <xf numFmtId="164" fontId="4" fillId="0" borderId="24" xfId="0" applyFont="1" applyBorder="1" applyAlignment="1" applyProtection="1">
      <alignment horizontal="center" vertical="center"/>
      <protection/>
    </xf>
    <xf numFmtId="164" fontId="5" fillId="0" borderId="23" xfId="0" applyFont="1" applyBorder="1" applyAlignment="1" applyProtection="1">
      <alignment horizontal="center"/>
      <protection/>
    </xf>
    <xf numFmtId="169" fontId="4" fillId="0" borderId="42" xfId="0" applyNumberFormat="1" applyFont="1" applyBorder="1" applyAlignment="1" applyProtection="1">
      <alignment/>
      <protection hidden="1"/>
    </xf>
    <xf numFmtId="169" fontId="4" fillId="0" borderId="41" xfId="0" applyNumberFormat="1" applyFont="1" applyBorder="1" applyAlignment="1" applyProtection="1">
      <alignment/>
      <protection hidden="1"/>
    </xf>
    <xf numFmtId="169" fontId="4" fillId="0" borderId="43" xfId="0" applyNumberFormat="1" applyFont="1" applyBorder="1" applyAlignment="1" applyProtection="1">
      <alignment/>
      <protection hidden="1"/>
    </xf>
    <xf numFmtId="169" fontId="4" fillId="0" borderId="46" xfId="0" applyNumberFormat="1" applyFont="1" applyBorder="1" applyAlignment="1" applyProtection="1">
      <alignment/>
      <protection hidden="1"/>
    </xf>
    <xf numFmtId="169" fontId="4" fillId="2" borderId="47" xfId="0" applyNumberFormat="1" applyFont="1" applyFill="1" applyBorder="1" applyAlignment="1" applyProtection="1">
      <alignment/>
      <protection locked="0"/>
    </xf>
    <xf numFmtId="169" fontId="4" fillId="2" borderId="48" xfId="0" applyNumberFormat="1" applyFont="1" applyFill="1" applyBorder="1" applyAlignment="1" applyProtection="1">
      <alignment/>
      <protection locked="0"/>
    </xf>
    <xf numFmtId="169" fontId="4" fillId="2" borderId="41" xfId="0" applyNumberFormat="1" applyFont="1" applyFill="1" applyBorder="1" applyAlignment="1" applyProtection="1">
      <alignment/>
      <protection locked="0"/>
    </xf>
    <xf numFmtId="169" fontId="4" fillId="2" borderId="43" xfId="0" applyNumberFormat="1" applyFont="1" applyFill="1" applyBorder="1" applyAlignment="1" applyProtection="1">
      <alignment/>
      <protection locked="0"/>
    </xf>
    <xf numFmtId="169" fontId="4" fillId="2" borderId="49" xfId="0" applyNumberFormat="1" applyFont="1" applyFill="1" applyBorder="1" applyAlignment="1" applyProtection="1">
      <alignment/>
      <protection locked="0"/>
    </xf>
    <xf numFmtId="169" fontId="4" fillId="2" borderId="40" xfId="0" applyNumberFormat="1" applyFont="1" applyFill="1" applyBorder="1" applyAlignment="1" applyProtection="1">
      <alignment/>
      <protection locked="0"/>
    </xf>
    <xf numFmtId="169" fontId="4" fillId="2" borderId="42" xfId="0" applyNumberFormat="1" applyFont="1" applyFill="1" applyBorder="1" applyAlignment="1" applyProtection="1">
      <alignment/>
      <protection locked="0"/>
    </xf>
    <xf numFmtId="169" fontId="14" fillId="0" borderId="38" xfId="0" applyNumberFormat="1" applyFont="1" applyFill="1" applyBorder="1" applyAlignment="1" applyProtection="1">
      <alignment/>
      <protection hidden="1"/>
    </xf>
    <xf numFmtId="169" fontId="14" fillId="0" borderId="46" xfId="0" applyNumberFormat="1" applyFont="1" applyBorder="1" applyAlignment="1" applyProtection="1">
      <alignment/>
      <protection hidden="1"/>
    </xf>
    <xf numFmtId="169" fontId="14" fillId="0" borderId="40" xfId="0" applyNumberFormat="1" applyFont="1" applyFill="1" applyBorder="1" applyAlignment="1" applyProtection="1">
      <alignment/>
      <protection hidden="1"/>
    </xf>
    <xf numFmtId="169" fontId="15" fillId="0" borderId="40" xfId="0" applyNumberFormat="1" applyFont="1" applyFill="1" applyBorder="1" applyAlignment="1" applyProtection="1">
      <alignment/>
      <protection/>
    </xf>
    <xf numFmtId="169" fontId="14" fillId="0" borderId="40" xfId="0" applyNumberFormat="1" applyFont="1" applyFill="1" applyBorder="1" applyAlignment="1" applyProtection="1">
      <alignment/>
      <protection/>
    </xf>
    <xf numFmtId="169" fontId="14" fillId="0" borderId="41" xfId="0" applyNumberFormat="1" applyFont="1" applyFill="1" applyBorder="1" applyAlignment="1" applyProtection="1">
      <alignment/>
      <protection/>
    </xf>
    <xf numFmtId="169" fontId="15" fillId="0" borderId="42" xfId="0" applyNumberFormat="1" applyFont="1" applyFill="1" applyBorder="1" applyAlignment="1" applyProtection="1">
      <alignment/>
      <protection/>
    </xf>
    <xf numFmtId="169" fontId="15" fillId="0" borderId="41" xfId="0" applyNumberFormat="1" applyFont="1" applyFill="1" applyBorder="1" applyAlignment="1" applyProtection="1">
      <alignment/>
      <protection/>
    </xf>
    <xf numFmtId="169" fontId="0" fillId="0" borderId="43" xfId="0" applyNumberFormat="1" applyFont="1" applyFill="1" applyBorder="1" applyAlignment="1" applyProtection="1">
      <alignment/>
      <protection/>
    </xf>
    <xf numFmtId="169" fontId="0" fillId="0" borderId="39" xfId="0" applyNumberFormat="1" applyFont="1" applyFill="1" applyBorder="1" applyAlignment="1" applyProtection="1">
      <alignment/>
      <protection hidden="1"/>
    </xf>
    <xf numFmtId="169" fontId="0" fillId="0" borderId="40" xfId="0" applyNumberFormat="1" applyFont="1" applyFill="1" applyBorder="1" applyAlignment="1" applyProtection="1">
      <alignment/>
      <protection/>
    </xf>
    <xf numFmtId="169" fontId="14" fillId="0" borderId="45" xfId="0" applyNumberFormat="1" applyFont="1" applyFill="1" applyBorder="1" applyAlignment="1" applyProtection="1">
      <alignment/>
      <protection hidden="1"/>
    </xf>
    <xf numFmtId="169" fontId="15" fillId="2" borderId="40" xfId="0" applyNumberFormat="1" applyFont="1" applyFill="1" applyBorder="1" applyAlignment="1" applyProtection="1">
      <alignment/>
      <protection locked="0"/>
    </xf>
    <xf numFmtId="169" fontId="14" fillId="2" borderId="40" xfId="0" applyNumberFormat="1" applyFont="1" applyFill="1" applyBorder="1" applyAlignment="1" applyProtection="1">
      <alignment/>
      <protection locked="0"/>
    </xf>
    <xf numFmtId="169" fontId="14" fillId="2" borderId="41" xfId="0" applyNumberFormat="1" applyFont="1" applyFill="1" applyBorder="1" applyAlignment="1" applyProtection="1">
      <alignment/>
      <protection locked="0"/>
    </xf>
    <xf numFmtId="169" fontId="15" fillId="2" borderId="42" xfId="0" applyNumberFormat="1" applyFont="1" applyFill="1" applyBorder="1" applyAlignment="1" applyProtection="1">
      <alignment/>
      <protection locked="0"/>
    </xf>
    <xf numFmtId="169" fontId="15" fillId="2" borderId="41" xfId="0" applyNumberFormat="1" applyFont="1" applyFill="1" applyBorder="1" applyAlignment="1" applyProtection="1">
      <alignment/>
      <protection locked="0"/>
    </xf>
    <xf numFmtId="169" fontId="0" fillId="2" borderId="43" xfId="0" applyNumberFormat="1" applyFont="1" applyFill="1" applyBorder="1" applyAlignment="1" applyProtection="1">
      <alignment/>
      <protection locked="0"/>
    </xf>
    <xf numFmtId="169" fontId="0" fillId="2" borderId="40" xfId="0" applyNumberFormat="1" applyFont="1" applyFill="1" applyBorder="1" applyAlignment="1" applyProtection="1">
      <alignment/>
      <protection locked="0"/>
    </xf>
    <xf numFmtId="169" fontId="15" fillId="0" borderId="40" xfId="0" applyNumberFormat="1" applyFont="1" applyFill="1" applyBorder="1" applyAlignment="1" applyProtection="1">
      <alignment/>
      <protection hidden="1"/>
    </xf>
    <xf numFmtId="169" fontId="0" fillId="2" borderId="47" xfId="0" applyNumberFormat="1" applyFont="1" applyFill="1" applyBorder="1" applyAlignment="1" applyProtection="1">
      <alignment/>
      <protection locked="0"/>
    </xf>
    <xf numFmtId="169" fontId="15" fillId="0" borderId="45" xfId="0" applyNumberFormat="1" applyFont="1" applyFill="1" applyBorder="1" applyAlignment="1" applyProtection="1">
      <alignment/>
      <protection hidden="1"/>
    </xf>
    <xf numFmtId="169" fontId="15" fillId="0" borderId="46" xfId="0" applyNumberFormat="1" applyFont="1" applyBorder="1" applyAlignment="1" applyProtection="1">
      <alignment/>
      <protection hidden="1"/>
    </xf>
    <xf numFmtId="169" fontId="14" fillId="0" borderId="71" xfId="0" applyNumberFormat="1" applyFont="1" applyFill="1" applyBorder="1" applyAlignment="1" applyProtection="1">
      <alignment/>
      <protection hidden="1"/>
    </xf>
    <xf numFmtId="169" fontId="15" fillId="0" borderId="48" xfId="0" applyNumberFormat="1" applyFont="1" applyFill="1" applyBorder="1" applyAlignment="1" applyProtection="1">
      <alignment/>
      <protection hidden="1"/>
    </xf>
    <xf numFmtId="169" fontId="15" fillId="0" borderId="48" xfId="0" applyNumberFormat="1" applyFont="1" applyFill="1" applyBorder="1" applyAlignment="1" applyProtection="1">
      <alignment/>
      <protection/>
    </xf>
    <xf numFmtId="169" fontId="14" fillId="0" borderId="48" xfId="0" applyNumberFormat="1" applyFont="1" applyFill="1" applyBorder="1" applyAlignment="1" applyProtection="1">
      <alignment/>
      <protection/>
    </xf>
    <xf numFmtId="169" fontId="0" fillId="0" borderId="49" xfId="0" applyNumberFormat="1" applyFont="1" applyFill="1" applyBorder="1" applyAlignment="1" applyProtection="1">
      <alignment/>
      <protection/>
    </xf>
    <xf numFmtId="169" fontId="0" fillId="0" borderId="71" xfId="0" applyNumberFormat="1" applyFont="1" applyFill="1" applyBorder="1" applyAlignment="1" applyProtection="1">
      <alignment/>
      <protection hidden="1"/>
    </xf>
    <xf numFmtId="169" fontId="0" fillId="0" borderId="48" xfId="0" applyNumberFormat="1" applyFont="1" applyFill="1" applyBorder="1" applyAlignment="1" applyProtection="1">
      <alignment/>
      <protection/>
    </xf>
    <xf numFmtId="169" fontId="0" fillId="2" borderId="41" xfId="0" applyNumberFormat="1" applyFont="1" applyFill="1" applyBorder="1" applyAlignment="1" applyProtection="1">
      <alignment/>
      <protection locked="0"/>
    </xf>
    <xf numFmtId="169" fontId="14" fillId="0" borderId="42" xfId="0" applyNumberFormat="1" applyFont="1" applyFill="1" applyBorder="1" applyAlignment="1" applyProtection="1">
      <alignment/>
      <protection hidden="1"/>
    </xf>
    <xf numFmtId="169" fontId="14" fillId="0" borderId="41" xfId="0" applyNumberFormat="1" applyFont="1" applyFill="1" applyBorder="1" applyAlignment="1" applyProtection="1">
      <alignment/>
      <protection hidden="1"/>
    </xf>
    <xf numFmtId="169" fontId="15" fillId="0" borderId="0" xfId="0" applyNumberFormat="1" applyFont="1" applyFill="1" applyAlignment="1" applyProtection="1">
      <alignment/>
      <protection/>
    </xf>
    <xf numFmtId="169" fontId="0" fillId="0" borderId="41" xfId="0" applyNumberFormat="1" applyFont="1" applyFill="1" applyBorder="1" applyAlignment="1" applyProtection="1">
      <alignment/>
      <protection/>
    </xf>
    <xf numFmtId="169" fontId="14" fillId="0" borderId="53" xfId="0" applyNumberFormat="1" applyFont="1" applyFill="1" applyBorder="1" applyAlignment="1" applyProtection="1">
      <alignment/>
      <protection hidden="1"/>
    </xf>
    <xf numFmtId="169" fontId="14" fillId="0" borderId="54" xfId="0" applyNumberFormat="1" applyFont="1" applyBorder="1" applyAlignment="1" applyProtection="1">
      <alignment/>
      <protection hidden="1"/>
    </xf>
    <xf numFmtId="169" fontId="14" fillId="0" borderId="55" xfId="0" applyNumberFormat="1" applyFont="1" applyFill="1" applyBorder="1" applyAlignment="1" applyProtection="1">
      <alignment/>
      <protection hidden="1"/>
    </xf>
    <xf numFmtId="169" fontId="15" fillId="2" borderId="55" xfId="0" applyNumberFormat="1" applyFont="1" applyFill="1" applyBorder="1" applyAlignment="1" applyProtection="1">
      <alignment/>
      <protection locked="0"/>
    </xf>
    <xf numFmtId="169" fontId="14" fillId="2" borderId="55" xfId="0" applyNumberFormat="1" applyFont="1" applyFill="1" applyBorder="1" applyAlignment="1" applyProtection="1">
      <alignment/>
      <protection locked="0"/>
    </xf>
    <xf numFmtId="169" fontId="0" fillId="2" borderId="56" xfId="0" applyNumberFormat="1" applyFont="1" applyFill="1" applyBorder="1" applyAlignment="1" applyProtection="1">
      <alignment/>
      <protection locked="0"/>
    </xf>
    <xf numFmtId="169" fontId="0" fillId="0" borderId="68" xfId="0" applyNumberFormat="1" applyFont="1" applyFill="1" applyBorder="1" applyAlignment="1" applyProtection="1">
      <alignment/>
      <protection hidden="1"/>
    </xf>
    <xf numFmtId="169" fontId="0" fillId="2" borderId="55" xfId="0" applyNumberFormat="1" applyFont="1" applyFill="1" applyBorder="1" applyAlignment="1" applyProtection="1">
      <alignment/>
      <protection locked="0"/>
    </xf>
    <xf numFmtId="164" fontId="15" fillId="0" borderId="0" xfId="0" applyFont="1" applyAlignment="1" applyProtection="1">
      <alignment/>
      <protection/>
    </xf>
    <xf numFmtId="164" fontId="9" fillId="0" borderId="0" xfId="0" applyFont="1" applyAlignment="1" applyProtection="1">
      <alignment/>
      <protection hidden="1"/>
    </xf>
    <xf numFmtId="164" fontId="0" fillId="0" borderId="23" xfId="0" applyFont="1" applyBorder="1" applyAlignment="1" applyProtection="1">
      <alignment horizontal="center" vertical="center"/>
      <protection hidden="1"/>
    </xf>
    <xf numFmtId="164" fontId="0" fillId="0" borderId="58" xfId="0" applyBorder="1" applyAlignment="1" applyProtection="1">
      <alignment/>
      <protection hidden="1"/>
    </xf>
    <xf numFmtId="164" fontId="0" fillId="0" borderId="59" xfId="0" applyFont="1" applyBorder="1" applyAlignment="1" applyProtection="1">
      <alignment horizontal="center"/>
      <protection hidden="1"/>
    </xf>
    <xf numFmtId="170" fontId="0" fillId="0" borderId="0" xfId="0" applyNumberFormat="1" applyAlignment="1" applyProtection="1">
      <alignment/>
      <protection hidden="1"/>
    </xf>
    <xf numFmtId="164" fontId="0" fillId="0" borderId="60" xfId="0" applyFont="1" applyBorder="1" applyAlignment="1" applyProtection="1">
      <alignment horizontal="center"/>
      <protection hidden="1"/>
    </xf>
    <xf numFmtId="164" fontId="0" fillId="0" borderId="28" xfId="0" applyFont="1" applyBorder="1" applyAlignment="1" applyProtection="1">
      <alignment horizontal="center"/>
      <protection hidden="1"/>
    </xf>
    <xf numFmtId="164" fontId="0" fillId="0" borderId="15" xfId="0" applyBorder="1" applyAlignment="1" applyProtection="1">
      <alignment/>
      <protection hidden="1"/>
    </xf>
    <xf numFmtId="164" fontId="0" fillId="0" borderId="29" xfId="0" applyBorder="1" applyAlignment="1" applyProtection="1">
      <alignment/>
      <protection hidden="1"/>
    </xf>
    <xf numFmtId="164" fontId="0" fillId="0" borderId="30" xfId="0" applyBorder="1" applyAlignment="1" applyProtection="1">
      <alignment/>
      <protection hidden="1"/>
    </xf>
    <xf numFmtId="164" fontId="0" fillId="0" borderId="29" xfId="0" applyFont="1" applyBorder="1" applyAlignment="1" applyProtection="1">
      <alignment horizontal="center"/>
      <protection hidden="1"/>
    </xf>
    <xf numFmtId="164" fontId="0" fillId="0" borderId="30" xfId="0" applyFont="1" applyBorder="1" applyAlignment="1" applyProtection="1">
      <alignment horizontal="center"/>
      <protection hidden="1"/>
    </xf>
    <xf numFmtId="164" fontId="0" fillId="0" borderId="28" xfId="0" applyBorder="1" applyAlignment="1" applyProtection="1">
      <alignment/>
      <protection hidden="1"/>
    </xf>
    <xf numFmtId="164" fontId="0" fillId="0" borderId="0" xfId="0" applyBorder="1" applyAlignment="1" applyProtection="1">
      <alignment horizontal="center"/>
      <protection hidden="1"/>
    </xf>
    <xf numFmtId="164" fontId="0" fillId="0" borderId="19" xfId="0" applyBorder="1" applyAlignment="1" applyProtection="1">
      <alignment horizontal="center"/>
      <protection hidden="1"/>
    </xf>
    <xf numFmtId="164" fontId="0" fillId="0" borderId="20" xfId="0" applyFont="1" applyBorder="1" applyAlignment="1" applyProtection="1">
      <alignment horizontal="center"/>
      <protection hidden="1"/>
    </xf>
    <xf numFmtId="164" fontId="0" fillId="0" borderId="20" xfId="0" applyBorder="1" applyAlignment="1" applyProtection="1">
      <alignment/>
      <protection hidden="1"/>
    </xf>
    <xf numFmtId="164" fontId="0" fillId="0" borderId="61" xfId="0" applyBorder="1" applyAlignment="1" applyProtection="1">
      <alignment horizontal="center"/>
      <protection hidden="1"/>
    </xf>
    <xf numFmtId="164" fontId="0" fillId="0" borderId="1" xfId="0" applyBorder="1" applyAlignment="1" applyProtection="1">
      <alignment/>
      <protection hidden="1"/>
    </xf>
    <xf numFmtId="164" fontId="0" fillId="0" borderId="23" xfId="0" applyBorder="1" applyAlignment="1" applyProtection="1">
      <alignment horizontal="center"/>
      <protection hidden="1"/>
    </xf>
    <xf numFmtId="164" fontId="0" fillId="0" borderId="62" xfId="0" applyBorder="1" applyAlignment="1" applyProtection="1">
      <alignment horizontal="center"/>
      <protection hidden="1"/>
    </xf>
    <xf numFmtId="164" fontId="0" fillId="0" borderId="34" xfId="0" applyBorder="1" applyAlignment="1" applyProtection="1">
      <alignment horizontal="center"/>
      <protection hidden="1"/>
    </xf>
    <xf numFmtId="164" fontId="0" fillId="0" borderId="33" xfId="0" applyBorder="1" applyAlignment="1" applyProtection="1">
      <alignment horizontal="center"/>
      <protection hidden="1"/>
    </xf>
    <xf numFmtId="164" fontId="0" fillId="0" borderId="35" xfId="0" applyBorder="1" applyAlignment="1" applyProtection="1">
      <alignment horizontal="center"/>
      <protection hidden="1"/>
    </xf>
    <xf numFmtId="164" fontId="0" fillId="0" borderId="45" xfId="0" applyFont="1" applyBorder="1" applyAlignment="1" applyProtection="1">
      <alignment wrapText="1"/>
      <protection hidden="1"/>
    </xf>
    <xf numFmtId="169" fontId="4" fillId="0" borderId="63" xfId="0" applyNumberFormat="1" applyFont="1" applyFill="1" applyBorder="1" applyAlignment="1" applyProtection="1">
      <alignment/>
      <protection hidden="1"/>
    </xf>
    <xf numFmtId="169" fontId="4" fillId="0" borderId="64" xfId="0" applyNumberFormat="1" applyFont="1" applyBorder="1" applyAlignment="1" applyProtection="1">
      <alignment/>
      <protection hidden="1"/>
    </xf>
    <xf numFmtId="169" fontId="4" fillId="2" borderId="64" xfId="0" applyNumberFormat="1" applyFont="1" applyFill="1" applyBorder="1" applyAlignment="1" applyProtection="1">
      <alignment/>
      <protection locked="0"/>
    </xf>
    <xf numFmtId="169" fontId="4" fillId="2" borderId="72" xfId="0" applyNumberFormat="1" applyFont="1" applyFill="1" applyBorder="1" applyAlignment="1" applyProtection="1">
      <alignment/>
      <protection locked="0"/>
    </xf>
    <xf numFmtId="169" fontId="4" fillId="2" borderId="59" xfId="0" applyNumberFormat="1" applyFont="1" applyFill="1" applyBorder="1" applyAlignment="1" applyProtection="1">
      <alignment/>
      <protection locked="0"/>
    </xf>
    <xf numFmtId="169" fontId="4" fillId="0" borderId="51" xfId="0" applyNumberFormat="1" applyFont="1" applyFill="1" applyBorder="1" applyAlignment="1" applyProtection="1">
      <alignment/>
      <protection hidden="1"/>
    </xf>
    <xf numFmtId="169" fontId="4" fillId="0" borderId="41" xfId="0" applyNumberFormat="1" applyFont="1" applyBorder="1" applyAlignment="1" applyProtection="1">
      <alignment/>
      <protection hidden="1"/>
    </xf>
    <xf numFmtId="169" fontId="4" fillId="2" borderId="41" xfId="0" applyNumberFormat="1" applyFont="1" applyFill="1" applyBorder="1" applyAlignment="1" applyProtection="1">
      <alignment/>
      <protection locked="0"/>
    </xf>
    <xf numFmtId="169" fontId="4" fillId="2" borderId="40" xfId="0" applyNumberFormat="1" applyFont="1" applyFill="1" applyBorder="1" applyAlignment="1" applyProtection="1">
      <alignment/>
      <protection locked="0"/>
    </xf>
    <xf numFmtId="169" fontId="4" fillId="2" borderId="49" xfId="0" applyNumberFormat="1" applyFont="1" applyFill="1" applyBorder="1" applyAlignment="1" applyProtection="1">
      <alignment/>
      <protection locked="0"/>
    </xf>
    <xf numFmtId="164" fontId="0" fillId="0" borderId="67" xfId="0" applyFont="1" applyBorder="1" applyAlignment="1" applyProtection="1">
      <alignment wrapText="1"/>
      <protection hidden="1"/>
    </xf>
    <xf numFmtId="169" fontId="4" fillId="0" borderId="14" xfId="0" applyNumberFormat="1" applyFont="1" applyFill="1" applyBorder="1" applyAlignment="1" applyProtection="1">
      <alignment/>
      <protection hidden="1"/>
    </xf>
    <xf numFmtId="169" fontId="4" fillId="0" borderId="15" xfId="0" applyNumberFormat="1" applyFont="1" applyBorder="1" applyAlignment="1" applyProtection="1">
      <alignment/>
      <protection hidden="1"/>
    </xf>
    <xf numFmtId="169" fontId="4" fillId="2" borderId="15" xfId="0" applyNumberFormat="1" applyFont="1" applyFill="1" applyBorder="1" applyAlignment="1" applyProtection="1">
      <alignment/>
      <protection locked="0"/>
    </xf>
    <xf numFmtId="169" fontId="4" fillId="2" borderId="16" xfId="0" applyNumberFormat="1" applyFont="1" applyFill="1" applyBorder="1" applyAlignment="1" applyProtection="1">
      <alignment/>
      <protection locked="0"/>
    </xf>
    <xf numFmtId="169" fontId="4" fillId="2" borderId="43" xfId="0" applyNumberFormat="1" applyFont="1" applyFill="1" applyBorder="1" applyAlignment="1" applyProtection="1">
      <alignment/>
      <protection locked="0"/>
    </xf>
    <xf numFmtId="164" fontId="0" fillId="0" borderId="53" xfId="0" applyFont="1" applyBorder="1" applyAlignment="1" applyProtection="1">
      <alignment wrapText="1"/>
      <protection hidden="1"/>
    </xf>
    <xf numFmtId="169" fontId="4" fillId="0" borderId="68" xfId="0" applyNumberFormat="1" applyFont="1" applyFill="1" applyBorder="1" applyAlignment="1" applyProtection="1">
      <alignment/>
      <protection hidden="1"/>
    </xf>
    <xf numFmtId="169" fontId="4" fillId="0" borderId="55" xfId="0" applyNumberFormat="1" applyFont="1" applyBorder="1" applyAlignment="1" applyProtection="1">
      <alignment/>
      <protection hidden="1"/>
    </xf>
    <xf numFmtId="169" fontId="4" fillId="2" borderId="55" xfId="0" applyNumberFormat="1" applyFont="1" applyFill="1" applyBorder="1" applyAlignment="1" applyProtection="1">
      <alignment/>
      <protection locked="0"/>
    </xf>
    <xf numFmtId="169" fontId="4" fillId="2" borderId="56" xfId="0" applyNumberFormat="1" applyFont="1" applyFill="1" applyBorder="1" applyAlignment="1" applyProtection="1">
      <alignment/>
      <protection locked="0"/>
    </xf>
    <xf numFmtId="164" fontId="0" fillId="0" borderId="5" xfId="0" applyFont="1" applyBorder="1" applyAlignment="1" applyProtection="1">
      <alignment wrapText="1"/>
      <protection hidden="1"/>
    </xf>
    <xf numFmtId="164" fontId="0" fillId="0" borderId="5" xfId="0" applyBorder="1" applyAlignment="1" applyProtection="1">
      <alignment wrapText="1"/>
      <protection hidden="1"/>
    </xf>
    <xf numFmtId="164" fontId="0" fillId="0" borderId="5" xfId="0" applyNumberFormat="1" applyFill="1" applyBorder="1" applyAlignment="1" applyProtection="1">
      <alignment/>
      <protection/>
    </xf>
    <xf numFmtId="164" fontId="4" fillId="0" borderId="5" xfId="0" applyNumberFormat="1" applyFont="1" applyFill="1" applyBorder="1" applyAlignment="1" applyProtection="1">
      <alignment/>
      <protection hidden="1"/>
    </xf>
    <xf numFmtId="164" fontId="0" fillId="0" borderId="0" xfId="0" applyAlignment="1" applyProtection="1">
      <alignment horizontal="center"/>
      <protection/>
    </xf>
    <xf numFmtId="169" fontId="4" fillId="0" borderId="62" xfId="0" applyNumberFormat="1" applyFont="1" applyBorder="1" applyAlignment="1" applyProtection="1">
      <alignment vertical="center"/>
      <protection hidden="1"/>
    </xf>
    <xf numFmtId="169" fontId="4" fillId="2" borderId="34" xfId="0" applyNumberFormat="1" applyFont="1" applyFill="1" applyBorder="1" applyAlignment="1" applyProtection="1">
      <alignment vertical="center"/>
      <protection locked="0"/>
    </xf>
    <xf numFmtId="169" fontId="4" fillId="2" borderId="35" xfId="0" applyNumberFormat="1" applyFont="1" applyFill="1" applyBorder="1" applyAlignment="1" applyProtection="1">
      <alignment vertical="center"/>
      <protection locked="0"/>
    </xf>
    <xf numFmtId="164" fontId="5" fillId="0" borderId="6" xfId="0" applyNumberFormat="1" applyFont="1" applyFill="1" applyBorder="1" applyAlignment="1" applyProtection="1">
      <alignment horizontal="center" vertical="center" wrapText="1"/>
      <protection/>
    </xf>
    <xf numFmtId="164" fontId="7" fillId="0" borderId="6" xfId="0" applyFont="1" applyBorder="1" applyAlignment="1" applyProtection="1">
      <alignment horizontal="center"/>
      <protection/>
    </xf>
    <xf numFmtId="164" fontId="16" fillId="0" borderId="0" xfId="0" applyFont="1" applyAlignment="1" applyProtection="1">
      <alignment/>
      <protection/>
    </xf>
    <xf numFmtId="169" fontId="4" fillId="0" borderId="40" xfId="0" applyNumberFormat="1" applyFont="1" applyFill="1" applyBorder="1" applyAlignment="1" applyProtection="1">
      <alignment/>
      <protection/>
    </xf>
    <xf numFmtId="169" fontId="4" fillId="0" borderId="41" xfId="0" applyNumberFormat="1" applyFont="1" applyFill="1" applyBorder="1" applyAlignment="1" applyProtection="1">
      <alignment/>
      <protection/>
    </xf>
    <xf numFmtId="169" fontId="4" fillId="0" borderId="42" xfId="0" applyNumberFormat="1" applyFont="1" applyFill="1" applyBorder="1" applyAlignment="1" applyProtection="1">
      <alignment/>
      <protection/>
    </xf>
    <xf numFmtId="169" fontId="4" fillId="0" borderId="43" xfId="0" applyNumberFormat="1" applyFont="1" applyFill="1" applyBorder="1" applyAlignment="1" applyProtection="1">
      <alignment/>
      <protection/>
    </xf>
    <xf numFmtId="164" fontId="4" fillId="0" borderId="52" xfId="0" applyFont="1" applyBorder="1" applyAlignment="1" applyProtection="1">
      <alignment/>
      <protection/>
    </xf>
    <xf numFmtId="164" fontId="4" fillId="0" borderId="49" xfId="0" applyFont="1" applyBorder="1" applyAlignment="1" applyProtection="1">
      <alignment/>
      <protection/>
    </xf>
    <xf numFmtId="169" fontId="4" fillId="0" borderId="71" xfId="0" applyNumberFormat="1" applyFont="1" applyFill="1" applyBorder="1" applyAlignment="1" applyProtection="1">
      <alignment/>
      <protection hidden="1"/>
    </xf>
    <xf numFmtId="169" fontId="4" fillId="0" borderId="48" xfId="0" applyNumberFormat="1" applyFont="1" applyFill="1" applyBorder="1" applyAlignment="1" applyProtection="1">
      <alignment/>
      <protection/>
    </xf>
    <xf numFmtId="169" fontId="4" fillId="0" borderId="49" xfId="0" applyNumberFormat="1" applyFont="1" applyFill="1" applyBorder="1" applyAlignment="1" applyProtection="1">
      <alignment/>
      <protection/>
    </xf>
    <xf numFmtId="169" fontId="4" fillId="0" borderId="0" xfId="0" applyNumberFormat="1" applyFont="1" applyFill="1" applyAlignment="1" applyProtection="1">
      <alignment/>
      <protection/>
    </xf>
    <xf numFmtId="164" fontId="4" fillId="0" borderId="38" xfId="0" applyFont="1" applyBorder="1" applyAlignment="1" applyProtection="1">
      <alignment wrapText="1"/>
      <protection/>
    </xf>
    <xf numFmtId="164" fontId="4" fillId="0" borderId="53" xfId="0" applyFont="1" applyBorder="1" applyAlignment="1" applyProtection="1">
      <alignment wrapText="1"/>
      <protection/>
    </xf>
    <xf numFmtId="169" fontId="4" fillId="0" borderId="53" xfId="0" applyNumberFormat="1" applyFont="1" applyFill="1" applyBorder="1" applyAlignment="1" applyProtection="1">
      <alignment/>
      <protection hidden="1"/>
    </xf>
    <xf numFmtId="169" fontId="4" fillId="0" borderId="54" xfId="0" applyNumberFormat="1" applyFont="1" applyBorder="1" applyAlignment="1" applyProtection="1">
      <alignment/>
      <protection hidden="1"/>
    </xf>
    <xf numFmtId="169" fontId="4" fillId="0" borderId="55" xfId="0" applyNumberFormat="1" applyFont="1" applyFill="1" applyBorder="1" applyAlignment="1" applyProtection="1">
      <alignment/>
      <protection hidden="1"/>
    </xf>
    <xf numFmtId="169" fontId="4" fillId="2" borderId="55" xfId="0" applyNumberFormat="1" applyFont="1" applyFill="1" applyBorder="1" applyAlignment="1" applyProtection="1">
      <alignment/>
      <protection locked="0"/>
    </xf>
    <xf numFmtId="169" fontId="4" fillId="2" borderId="56" xfId="0" applyNumberFormat="1" applyFont="1" applyFill="1" applyBorder="1" applyAlignment="1" applyProtection="1">
      <alignment/>
      <protection locked="0"/>
    </xf>
    <xf numFmtId="169" fontId="4" fillId="0" borderId="68" xfId="0" applyNumberFormat="1" applyFont="1" applyFill="1" applyBorder="1" applyAlignment="1" applyProtection="1">
      <alignment/>
      <protection hidden="1"/>
    </xf>
    <xf numFmtId="164" fontId="0" fillId="0" borderId="59" xfId="0" applyFont="1" applyBorder="1" applyAlignment="1" applyProtection="1">
      <alignment horizontal="center" vertical="center"/>
      <protection hidden="1"/>
    </xf>
    <xf numFmtId="164" fontId="0" fillId="0" borderId="45" xfId="0" applyFont="1" applyBorder="1" applyAlignment="1" applyProtection="1">
      <alignment vertical="center" wrapText="1"/>
      <protection hidden="1"/>
    </xf>
    <xf numFmtId="169" fontId="4" fillId="0" borderId="64" xfId="0" applyNumberFormat="1" applyFont="1" applyBorder="1" applyAlignment="1" applyProtection="1">
      <alignment vertical="center"/>
      <protection hidden="1"/>
    </xf>
    <xf numFmtId="169" fontId="4" fillId="2" borderId="64" xfId="0" applyNumberFormat="1" applyFont="1" applyFill="1" applyBorder="1" applyAlignment="1" applyProtection="1">
      <alignment vertical="center"/>
      <protection locked="0"/>
    </xf>
    <xf numFmtId="169" fontId="4" fillId="2" borderId="72" xfId="0" applyNumberFormat="1" applyFont="1" applyFill="1" applyBorder="1" applyAlignment="1" applyProtection="1">
      <alignment vertical="center"/>
      <protection locked="0"/>
    </xf>
    <xf numFmtId="169" fontId="4" fillId="2" borderId="59" xfId="0" applyNumberFormat="1" applyFont="1" applyFill="1" applyBorder="1" applyAlignment="1" applyProtection="1">
      <alignment vertical="center"/>
      <protection locked="0"/>
    </xf>
    <xf numFmtId="169" fontId="4" fillId="0" borderId="41" xfId="0" applyNumberFormat="1" applyFont="1" applyBorder="1" applyAlignment="1" applyProtection="1">
      <alignment vertical="center"/>
      <protection hidden="1"/>
    </xf>
    <xf numFmtId="169" fontId="4" fillId="2" borderId="41" xfId="0" applyNumberFormat="1" applyFont="1" applyFill="1" applyBorder="1" applyAlignment="1" applyProtection="1">
      <alignment vertical="center"/>
      <protection locked="0"/>
    </xf>
    <xf numFmtId="169" fontId="4" fillId="2" borderId="40" xfId="0" applyNumberFormat="1" applyFont="1" applyFill="1" applyBorder="1" applyAlignment="1" applyProtection="1">
      <alignment vertical="center"/>
      <protection locked="0"/>
    </xf>
    <xf numFmtId="169" fontId="4" fillId="2" borderId="49" xfId="0" applyNumberFormat="1" applyFont="1" applyFill="1" applyBorder="1" applyAlignment="1" applyProtection="1">
      <alignment vertical="center"/>
      <protection locked="0"/>
    </xf>
    <xf numFmtId="164" fontId="0" fillId="0" borderId="67" xfId="0" applyFont="1" applyBorder="1" applyAlignment="1" applyProtection="1">
      <alignment vertical="center" wrapText="1"/>
      <protection hidden="1"/>
    </xf>
    <xf numFmtId="169" fontId="4" fillId="0" borderId="15" xfId="0" applyNumberFormat="1" applyFont="1" applyBorder="1" applyAlignment="1" applyProtection="1">
      <alignment vertical="center"/>
      <protection hidden="1"/>
    </xf>
    <xf numFmtId="169" fontId="4" fillId="2" borderId="15" xfId="0" applyNumberFormat="1" applyFont="1" applyFill="1" applyBorder="1" applyAlignment="1" applyProtection="1">
      <alignment vertical="center"/>
      <protection locked="0"/>
    </xf>
    <xf numFmtId="169" fontId="4" fillId="2" borderId="16" xfId="0" applyNumberFormat="1" applyFont="1" applyFill="1" applyBorder="1" applyAlignment="1" applyProtection="1">
      <alignment vertical="center"/>
      <protection locked="0"/>
    </xf>
    <xf numFmtId="169" fontId="4" fillId="2" borderId="43" xfId="0" applyNumberFormat="1" applyFont="1" applyFill="1" applyBorder="1" applyAlignment="1" applyProtection="1">
      <alignment vertical="center"/>
      <protection locked="0"/>
    </xf>
    <xf numFmtId="164" fontId="0" fillId="0" borderId="53" xfId="0" applyFont="1" applyBorder="1" applyAlignment="1" applyProtection="1">
      <alignment vertical="center" wrapText="1"/>
      <protection hidden="1"/>
    </xf>
    <xf numFmtId="169" fontId="4" fillId="0" borderId="55" xfId="0" applyNumberFormat="1" applyFont="1" applyBorder="1" applyAlignment="1" applyProtection="1">
      <alignment vertical="center"/>
      <protection hidden="1"/>
    </xf>
    <xf numFmtId="169" fontId="4" fillId="2" borderId="55" xfId="0" applyNumberFormat="1" applyFont="1" applyFill="1" applyBorder="1" applyAlignment="1" applyProtection="1">
      <alignment vertical="center"/>
      <protection locked="0"/>
    </xf>
    <xf numFmtId="169" fontId="4" fillId="2" borderId="5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8" fontId="0" fillId="0" borderId="0" xfId="0" applyNumberFormat="1" applyAlignment="1">
      <alignment/>
    </xf>
    <xf numFmtId="171" fontId="0" fillId="0" borderId="0" xfId="0" applyNumberForma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</font>
      <fill>
        <patternFill patternType="solid">
          <fgColor rgb="FFFFFF00"/>
          <bgColor rgb="FFFFCC00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R84"/>
  <sheetViews>
    <sheetView zoomScale="75" zoomScaleNormal="75" workbookViewId="0" topLeftCell="A1">
      <pane xSplit="2" ySplit="23" topLeftCell="G24" activePane="bottomRight" state="frozen"/>
      <selection pane="topLeft" activeCell="A1" sqref="A1"/>
      <selection pane="topRight" activeCell="G1" sqref="G1"/>
      <selection pane="bottomLeft" activeCell="A24" sqref="A24"/>
      <selection pane="bottomRight" activeCell="AA17" sqref="AA17"/>
    </sheetView>
  </sheetViews>
  <sheetFormatPr defaultColWidth="8.00390625" defaultRowHeight="12.75"/>
  <cols>
    <col min="1" max="2" width="17.75390625" style="1" customWidth="1"/>
    <col min="3" max="3" width="15.125" style="1" customWidth="1"/>
    <col min="4" max="18" width="14.75390625" style="1" customWidth="1"/>
    <col min="19" max="16384" width="9.125" style="1" customWidth="1"/>
  </cols>
  <sheetData>
    <row r="1" spans="1:16" ht="42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ht="12.75">
      <c r="A2" s="4" t="s">
        <v>1</v>
      </c>
      <c r="B2" s="5"/>
      <c r="C2" s="6" t="s">
        <v>2</v>
      </c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/>
      <c r="Q2" s="8"/>
      <c r="R2" s="9"/>
    </row>
    <row r="3" spans="1:18" ht="48.75" customHeight="1">
      <c r="A3" s="10" t="s">
        <v>3</v>
      </c>
      <c r="B3" s="1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1" t="s">
        <v>4</v>
      </c>
      <c r="O3" s="12"/>
      <c r="P3" s="12"/>
      <c r="R3" s="13"/>
    </row>
    <row r="4" spans="1:18" ht="15" customHeight="1">
      <c r="A4" s="10"/>
      <c r="B4" s="10"/>
      <c r="C4" s="14" t="s">
        <v>5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5">
        <f>+"Regionalna Izba Obrachunkowa 
"&amp;IF(OR(F12&lt;&gt;"",ISBLANK(F11)),"",VLOOKUP(F11,ustawienia!A1:C16,3,FALSE))</f>
        <v>0</v>
      </c>
      <c r="O4" s="15"/>
      <c r="P4" s="15"/>
      <c r="Q4" s="15"/>
      <c r="R4" s="13"/>
    </row>
    <row r="5" spans="1:18" ht="12.75">
      <c r="A5" s="16" t="s">
        <v>6</v>
      </c>
      <c r="B5" s="13"/>
      <c r="C5" s="17">
        <f>IF(AND(SUM(H8,K8,SUM(F11:I11))&gt;0,SUM(C24:C40)=0,SUM(F51:F54)=0),"w sprawozdaniu nie podano żadnych kwot - sprawozdanie zerowe","")</f>
        <v>0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5"/>
      <c r="O5" s="15"/>
      <c r="P5" s="15"/>
      <c r="Q5" s="15"/>
      <c r="R5" s="13"/>
    </row>
    <row r="6" spans="1:18" ht="26.25" customHeight="1">
      <c r="A6" s="18" t="s">
        <v>7</v>
      </c>
      <c r="B6" s="18"/>
      <c r="C6" s="19" t="s">
        <v>8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5"/>
      <c r="O6" s="15"/>
      <c r="P6" s="15"/>
      <c r="Q6" s="15"/>
      <c r="R6" s="13"/>
    </row>
    <row r="7" spans="1:18" ht="16.5" customHeight="1">
      <c r="A7" s="4" t="s">
        <v>9</v>
      </c>
      <c r="B7" s="5"/>
      <c r="C7" s="20" t="s">
        <v>10</v>
      </c>
      <c r="H7" s="21">
        <f>+IF(ISBLANK(KWARTAL),"podaj nr kwartału","")</f>
        <v>0</v>
      </c>
      <c r="K7" s="21">
        <f>IF(ISBLANK(ROK),"podaj rok","")</f>
        <v>0</v>
      </c>
      <c r="L7" s="12"/>
      <c r="M7" s="13"/>
      <c r="N7" s="15"/>
      <c r="O7" s="15"/>
      <c r="P7" s="15"/>
      <c r="Q7" s="15"/>
      <c r="R7" s="13"/>
    </row>
    <row r="8" spans="1:18" ht="20.25" customHeight="1">
      <c r="A8" s="22">
        <v>538248</v>
      </c>
      <c r="B8" s="22"/>
      <c r="C8" s="23"/>
      <c r="D8" s="24"/>
      <c r="E8" s="25"/>
      <c r="F8" s="26" t="s">
        <v>11</v>
      </c>
      <c r="G8" s="26"/>
      <c r="H8" s="27">
        <v>4</v>
      </c>
      <c r="I8" s="28" t="s">
        <v>12</v>
      </c>
      <c r="J8" s="28" t="s">
        <v>13</v>
      </c>
      <c r="K8" s="29">
        <v>2018</v>
      </c>
      <c r="L8" s="30"/>
      <c r="M8" s="13"/>
      <c r="N8" s="15"/>
      <c r="O8" s="15"/>
      <c r="P8" s="15"/>
      <c r="Q8" s="15"/>
      <c r="R8" s="13"/>
    </row>
    <row r="9" spans="1:18" ht="13.5" customHeight="1">
      <c r="A9" s="31" t="s">
        <v>14</v>
      </c>
      <c r="B9" s="32"/>
      <c r="C9" s="33">
        <f>IF(F12&lt;&gt;"","nie ma takiego województwa",IF(OR(ISBLANK(F11),ISBLANK(G11),ISBLANK(H11),ISBLANK(I11)),"",VLOOKUP(F11,ustawienia!A1:B16,2,0)))</f>
        <v>0</v>
      </c>
      <c r="D9" s="33"/>
      <c r="E9" s="33"/>
      <c r="F9" s="34"/>
      <c r="G9" s="35"/>
      <c r="H9" s="36" t="s">
        <v>15</v>
      </c>
      <c r="I9" s="35"/>
      <c r="J9" s="35"/>
      <c r="K9" s="37"/>
      <c r="L9" s="12"/>
      <c r="M9" s="38"/>
      <c r="N9" s="11"/>
      <c r="O9" s="12"/>
      <c r="P9" s="12"/>
      <c r="Q9" s="12"/>
      <c r="R9" s="13"/>
    </row>
    <row r="10" spans="1:18" ht="13.5" customHeight="1">
      <c r="A10" s="31" t="s">
        <v>16</v>
      </c>
      <c r="B10" s="32"/>
      <c r="C10" s="33">
        <f>IF(OR(G12&lt;&gt;"",AND(G11&lt;&gt;"",ISERROR(VLOOKUP(ustawienia!A19,ustawienia!E1:J3000,6,0)))),"nie ma takiego powiatu",IF(OR(ISBLANK(F11),ISBLANK(G11),ISBLANK(H11),ISBLANK(I11),G11=0),"",VLOOKUP(ustawienia!A19,ustawienia!E1:J3000,6,0)))</f>
        <v>0</v>
      </c>
      <c r="D10" s="33"/>
      <c r="E10" s="33"/>
      <c r="F10" s="39" t="s">
        <v>17</v>
      </c>
      <c r="G10" s="40" t="s">
        <v>18</v>
      </c>
      <c r="H10" s="40" t="s">
        <v>19</v>
      </c>
      <c r="I10" s="40" t="s">
        <v>20</v>
      </c>
      <c r="J10" s="40" t="s">
        <v>21</v>
      </c>
      <c r="K10" s="41" t="s">
        <v>22</v>
      </c>
      <c r="L10" s="42" t="s">
        <v>23</v>
      </c>
      <c r="M10" s="43" t="s">
        <v>24</v>
      </c>
      <c r="N10" s="11"/>
      <c r="O10" s="12"/>
      <c r="P10" s="12"/>
      <c r="Q10" s="12"/>
      <c r="R10" s="13"/>
    </row>
    <row r="11" spans="1:18" ht="13.5">
      <c r="A11" s="44" t="s">
        <v>25</v>
      </c>
      <c r="B11" s="25"/>
      <c r="C11" s="45">
        <f>IF(OR(F13&lt;&gt;"",H12&lt;&gt;"",AND(H11&lt;&gt;0,I11=0),AND(H11&lt;&gt;"",I11&lt;&gt;"",ISERROR(VLOOKUP(ustawienia!A18,ustawienia!E1:J3000,6,0)))),"nie ma takiej gminy",IF(OR(ISBLANK(F11),ISBLANK(G11),ISBLANK(H11),ISBLANK(I11),I11=0),"",VLOOKUP(ustawienia!A18,ustawienia!E1:J3000,6,0)))</f>
        <v>0</v>
      </c>
      <c r="D11" s="45"/>
      <c r="E11" s="45"/>
      <c r="F11" s="46">
        <v>28</v>
      </c>
      <c r="G11" s="47">
        <v>10</v>
      </c>
      <c r="H11" s="47">
        <v>4</v>
      </c>
      <c r="I11" s="48">
        <v>2</v>
      </c>
      <c r="J11" s="49"/>
      <c r="L11" s="50">
        <v>99</v>
      </c>
      <c r="M11" s="51"/>
      <c r="N11" s="52"/>
      <c r="O11" s="24"/>
      <c r="P11" s="24"/>
      <c r="Q11" s="24"/>
      <c r="R11" s="53"/>
    </row>
    <row r="12" spans="1:14" ht="12.75">
      <c r="A12" s="8"/>
      <c r="B12" s="8"/>
      <c r="C12" s="8"/>
      <c r="D12" s="8"/>
      <c r="E12" s="54"/>
      <c r="F12" s="55">
        <f>IF(ISBLANK(F11),"brak kodu",IF((ISERROR(VLOOKUP(F11,ustawienia!$A$1:$B$16,1,0))),"błędny kod",""))</f>
        <v>0</v>
      </c>
      <c r="G12" s="55">
        <f>IF(ISBLANK(G11),"brak kodu",IF(ISERROR(VLOOKUP(G11,ustawienia!F1:F2815,1,0)),"błędny kod",""))</f>
        <v>0</v>
      </c>
      <c r="H12" s="55">
        <f>IF(ISBLANK(H11),"brak kodu",IF(ISERROR(VLOOKUP(H11,ustawienia!G1:G2815,1,0)),"błędny kod",""))</f>
        <v>0</v>
      </c>
      <c r="I12" s="55">
        <f>IF(ISBLANK(I11),"brak kodu",IF(AND(I11&gt;=0,I11&lt;4),"","błędny typ gminy"))</f>
        <v>0</v>
      </c>
      <c r="J12" s="56"/>
      <c r="K12" s="8"/>
      <c r="L12" s="8"/>
      <c r="M12" s="8"/>
      <c r="N12" s="54"/>
    </row>
    <row r="13" spans="1:14" ht="19.5" customHeight="1">
      <c r="A13" s="57" t="s">
        <v>26</v>
      </c>
      <c r="B13" s="57"/>
      <c r="F13" s="58">
        <f>IF(OR(F12&lt;&gt;"",G12&lt;&gt;"",H12&lt;&gt;"",I12&lt;&gt;"",AND(I11&lt;&gt;"",ISERROR(VLOOKUP(ustawienia!A18,ustawienia!E1:E2815,1,0)))),"nie ma takiej jednostki samorządu terytorialnego","")</f>
        <v>0</v>
      </c>
      <c r="G13" s="58"/>
      <c r="H13" s="58"/>
      <c r="I13" s="58"/>
      <c r="M13" s="12"/>
      <c r="N13" s="12"/>
    </row>
    <row r="14" ht="13.5" hidden="1"/>
    <row r="15" spans="1:18" ht="12.75">
      <c r="A15" s="59" t="s">
        <v>27</v>
      </c>
      <c r="B15" s="59"/>
      <c r="C15" s="60"/>
      <c r="D15" s="61" t="s">
        <v>28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 t="s">
        <v>29</v>
      </c>
      <c r="Q15" s="61"/>
      <c r="R15" s="61"/>
    </row>
    <row r="16" spans="1:18" ht="14.25" customHeight="1">
      <c r="A16" s="59"/>
      <c r="B16" s="59"/>
      <c r="C16" s="62" t="s">
        <v>30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1:18" ht="12.75">
      <c r="A17" s="59"/>
      <c r="B17" s="59"/>
      <c r="C17" s="62" t="s">
        <v>31</v>
      </c>
      <c r="D17" s="16"/>
      <c r="E17" s="63" t="s">
        <v>32</v>
      </c>
      <c r="F17" s="64"/>
      <c r="G17" s="64"/>
      <c r="H17" s="64"/>
      <c r="I17" s="64"/>
      <c r="J17" s="65"/>
      <c r="K17" s="64"/>
      <c r="L17" s="66"/>
      <c r="M17" s="67"/>
      <c r="N17" s="67"/>
      <c r="O17" s="68" t="s">
        <v>33</v>
      </c>
      <c r="P17" s="69"/>
      <c r="Q17" s="64"/>
      <c r="R17" s="70"/>
    </row>
    <row r="18" spans="1:18" ht="12.75">
      <c r="A18" s="59"/>
      <c r="B18" s="59"/>
      <c r="C18" s="62" t="s">
        <v>34</v>
      </c>
      <c r="D18" s="71" t="s">
        <v>34</v>
      </c>
      <c r="E18" s="63" t="s">
        <v>35</v>
      </c>
      <c r="F18" s="72" t="s">
        <v>36</v>
      </c>
      <c r="G18" s="72" t="s">
        <v>37</v>
      </c>
      <c r="H18" s="63" t="s">
        <v>38</v>
      </c>
      <c r="I18" s="72" t="s">
        <v>39</v>
      </c>
      <c r="J18" s="63" t="s">
        <v>40</v>
      </c>
      <c r="K18" s="73" t="s">
        <v>41</v>
      </c>
      <c r="L18" s="74" t="s">
        <v>42</v>
      </c>
      <c r="M18" s="75" t="s">
        <v>43</v>
      </c>
      <c r="N18" s="72" t="s">
        <v>44</v>
      </c>
      <c r="O18" s="76" t="s">
        <v>45</v>
      </c>
      <c r="P18" s="16"/>
      <c r="Q18" s="63" t="s">
        <v>46</v>
      </c>
      <c r="R18" s="77" t="s">
        <v>42</v>
      </c>
    </row>
    <row r="19" spans="1:18" ht="12.75">
      <c r="A19" s="59"/>
      <c r="B19" s="59"/>
      <c r="C19" s="78" t="s">
        <v>47</v>
      </c>
      <c r="D19" s="71" t="s">
        <v>48</v>
      </c>
      <c r="E19" s="63" t="s">
        <v>49</v>
      </c>
      <c r="F19" s="79"/>
      <c r="G19" s="79"/>
      <c r="H19" s="79"/>
      <c r="I19" s="80"/>
      <c r="J19" s="63" t="s">
        <v>50</v>
      </c>
      <c r="K19" s="73"/>
      <c r="L19" s="74" t="s">
        <v>51</v>
      </c>
      <c r="M19" s="72" t="s">
        <v>52</v>
      </c>
      <c r="N19" s="72" t="s">
        <v>53</v>
      </c>
      <c r="O19" s="76" t="s">
        <v>54</v>
      </c>
      <c r="P19" s="71" t="s">
        <v>34</v>
      </c>
      <c r="Q19" s="63" t="s">
        <v>55</v>
      </c>
      <c r="R19" s="77" t="s">
        <v>46</v>
      </c>
    </row>
    <row r="20" spans="1:18" ht="12.75">
      <c r="A20" s="59"/>
      <c r="B20" s="59"/>
      <c r="C20" s="16"/>
      <c r="D20" s="71" t="s">
        <v>56</v>
      </c>
      <c r="E20" s="81" t="s">
        <v>34</v>
      </c>
      <c r="F20" s="63"/>
      <c r="G20" s="63"/>
      <c r="H20" s="63"/>
      <c r="I20" s="63"/>
      <c r="J20" s="82"/>
      <c r="K20" s="79"/>
      <c r="L20" s="74" t="s">
        <v>33</v>
      </c>
      <c r="M20" s="75"/>
      <c r="N20" s="75"/>
      <c r="O20" s="76" t="s">
        <v>57</v>
      </c>
      <c r="P20" s="16"/>
      <c r="Q20" s="63" t="s">
        <v>58</v>
      </c>
      <c r="R20" s="77" t="s">
        <v>59</v>
      </c>
    </row>
    <row r="21" spans="1:18" ht="12.75">
      <c r="A21" s="59"/>
      <c r="B21" s="59"/>
      <c r="C21" s="16"/>
      <c r="D21" s="16"/>
      <c r="E21" s="81" t="s">
        <v>60</v>
      </c>
      <c r="F21" s="82"/>
      <c r="G21" s="63"/>
      <c r="H21" s="82"/>
      <c r="I21" s="63"/>
      <c r="J21" s="82"/>
      <c r="K21" s="79"/>
      <c r="L21" s="74" t="s">
        <v>61</v>
      </c>
      <c r="M21" s="75"/>
      <c r="N21" s="75"/>
      <c r="O21" s="76" t="s">
        <v>62</v>
      </c>
      <c r="P21" s="71" t="s">
        <v>63</v>
      </c>
      <c r="Q21" s="63" t="s">
        <v>64</v>
      </c>
      <c r="R21" s="83"/>
    </row>
    <row r="22" spans="1:18" ht="13.5">
      <c r="A22" s="59"/>
      <c r="B22" s="59"/>
      <c r="C22" s="84"/>
      <c r="D22" s="84"/>
      <c r="E22" s="81"/>
      <c r="F22" s="85"/>
      <c r="G22" s="85"/>
      <c r="H22" s="85"/>
      <c r="I22" s="85"/>
      <c r="J22" s="85"/>
      <c r="K22" s="86"/>
      <c r="L22" s="87"/>
      <c r="M22" s="75"/>
      <c r="N22" s="75"/>
      <c r="O22" s="76" t="s">
        <v>65</v>
      </c>
      <c r="P22" s="84"/>
      <c r="Q22" s="85"/>
      <c r="R22" s="88"/>
    </row>
    <row r="23" spans="1:18" ht="13.5">
      <c r="A23" s="89">
        <v>1</v>
      </c>
      <c r="B23" s="90"/>
      <c r="C23" s="91">
        <v>2</v>
      </c>
      <c r="D23" s="91">
        <v>3</v>
      </c>
      <c r="E23" s="92">
        <v>4</v>
      </c>
      <c r="F23" s="92">
        <v>5</v>
      </c>
      <c r="G23" s="92">
        <v>6</v>
      </c>
      <c r="H23" s="92">
        <v>7</v>
      </c>
      <c r="I23" s="92">
        <v>8</v>
      </c>
      <c r="J23" s="92">
        <v>9</v>
      </c>
      <c r="K23" s="93">
        <v>10</v>
      </c>
      <c r="L23" s="94">
        <v>11</v>
      </c>
      <c r="M23" s="94">
        <v>12</v>
      </c>
      <c r="N23" s="94">
        <v>13</v>
      </c>
      <c r="O23" s="95">
        <v>14</v>
      </c>
      <c r="P23" s="91">
        <v>15</v>
      </c>
      <c r="Q23" s="92">
        <v>16</v>
      </c>
      <c r="R23" s="96">
        <v>17</v>
      </c>
    </row>
    <row r="24" spans="1:18" ht="18" customHeight="1">
      <c r="A24" s="97" t="s">
        <v>66</v>
      </c>
      <c r="B24" s="98"/>
      <c r="C24" s="99">
        <f>+'42-samorz.inst.kult.'!C24+'62-samodz.publ.ZOZ samorz.'!C24+'82-samorz.osoba prawna'!C24</f>
        <v>0</v>
      </c>
      <c r="D24" s="100">
        <f>+'42-samorz.inst.kult.'!D24+'62-samodz.publ.ZOZ samorz.'!D24+'82-samorz.osoba prawna'!D24</f>
        <v>0</v>
      </c>
      <c r="E24" s="101">
        <f>+'42-samorz.inst.kult.'!E24+'62-samodz.publ.ZOZ samorz.'!E24+'82-samorz.osoba prawna'!E24</f>
        <v>0</v>
      </c>
      <c r="F24" s="101">
        <f>+'42-samorz.inst.kult.'!F24+'62-samodz.publ.ZOZ samorz.'!F24+'82-samorz.osoba prawna'!F24</f>
        <v>0</v>
      </c>
      <c r="G24" s="101">
        <f>+'42-samorz.inst.kult.'!G24+'62-samodz.publ.ZOZ samorz.'!G24+'82-samorz.osoba prawna'!G24</f>
        <v>0</v>
      </c>
      <c r="H24" s="101">
        <f>+'42-samorz.inst.kult.'!H24+'62-samodz.publ.ZOZ samorz.'!H24+'82-samorz.osoba prawna'!H24</f>
        <v>0</v>
      </c>
      <c r="I24" s="101">
        <f>+'42-samorz.inst.kult.'!I24+'62-samodz.publ.ZOZ samorz.'!I24+'82-samorz.osoba prawna'!I24</f>
        <v>0</v>
      </c>
      <c r="J24" s="101">
        <f>+'42-samorz.inst.kult.'!J24+'62-samodz.publ.ZOZ samorz.'!J24+'82-samorz.osoba prawna'!J24</f>
        <v>0</v>
      </c>
      <c r="K24" s="102">
        <f>+'42-samorz.inst.kult.'!K24+'62-samodz.publ.ZOZ samorz.'!K24+'82-samorz.osoba prawna'!K24</f>
        <v>0</v>
      </c>
      <c r="L24" s="103">
        <f>+'42-samorz.inst.kult.'!L24+'62-samodz.publ.ZOZ samorz.'!L24+'82-samorz.osoba prawna'!L24</f>
        <v>0</v>
      </c>
      <c r="M24" s="102">
        <f>+'42-samorz.inst.kult.'!M24+'62-samodz.publ.ZOZ samorz.'!M24+'82-samorz.osoba prawna'!M24</f>
        <v>0</v>
      </c>
      <c r="N24" s="102">
        <f>+'42-samorz.inst.kult.'!N24+'62-samodz.publ.ZOZ samorz.'!N24+'82-samorz.osoba prawna'!N24</f>
        <v>0</v>
      </c>
      <c r="O24" s="104">
        <f>+'42-samorz.inst.kult.'!O24+'62-samodz.publ.ZOZ samorz.'!O24+'82-samorz.osoba prawna'!O24</f>
        <v>0</v>
      </c>
      <c r="P24" s="100">
        <f>+'42-samorz.inst.kult.'!P24+'62-samodz.publ.ZOZ samorz.'!P24+'82-samorz.osoba prawna'!P24</f>
        <v>0</v>
      </c>
      <c r="Q24" s="101">
        <f>+'42-samorz.inst.kult.'!Q24+'62-samodz.publ.ZOZ samorz.'!Q24+'82-samorz.osoba prawna'!Q24</f>
        <v>0</v>
      </c>
      <c r="R24" s="104">
        <f>+'42-samorz.inst.kult.'!R24+'62-samodz.publ.ZOZ samorz.'!R24+'82-samorz.osoba prawna'!R24</f>
        <v>0</v>
      </c>
    </row>
    <row r="25" spans="1:18" ht="18" customHeight="1">
      <c r="A25" s="97" t="s">
        <v>67</v>
      </c>
      <c r="B25" s="105"/>
      <c r="C25" s="106">
        <f>+'42-samorz.inst.kult.'!C25+'62-samodz.publ.ZOZ samorz.'!C25+'82-samorz.osoba prawna'!C25</f>
        <v>0</v>
      </c>
      <c r="D25" s="107">
        <f>+'42-samorz.inst.kult.'!D25+'62-samodz.publ.ZOZ samorz.'!D25+'82-samorz.osoba prawna'!D25</f>
        <v>0</v>
      </c>
      <c r="E25" s="101">
        <f>+'42-samorz.inst.kult.'!E25+'62-samodz.publ.ZOZ samorz.'!E25+'82-samorz.osoba prawna'!E25</f>
        <v>0</v>
      </c>
      <c r="F25" s="108">
        <f>+'42-samorz.inst.kult.'!F25+'62-samodz.publ.ZOZ samorz.'!F25+'82-samorz.osoba prawna'!F25</f>
        <v>0</v>
      </c>
      <c r="G25" s="108">
        <f>+'42-samorz.inst.kult.'!G25+'62-samodz.publ.ZOZ samorz.'!G25+'82-samorz.osoba prawna'!G25</f>
        <v>0</v>
      </c>
      <c r="H25" s="108">
        <f>+'42-samorz.inst.kult.'!H25+'62-samodz.publ.ZOZ samorz.'!H25+'82-samorz.osoba prawna'!H25</f>
        <v>0</v>
      </c>
      <c r="I25" s="108">
        <f>+'42-samorz.inst.kult.'!I25+'62-samodz.publ.ZOZ samorz.'!I25+'82-samorz.osoba prawna'!I25</f>
        <v>0</v>
      </c>
      <c r="J25" s="108">
        <f>+'42-samorz.inst.kult.'!J25+'62-samodz.publ.ZOZ samorz.'!J25+'82-samorz.osoba prawna'!J25</f>
        <v>0</v>
      </c>
      <c r="K25" s="109">
        <f>+'42-samorz.inst.kult.'!K25+'62-samodz.publ.ZOZ samorz.'!K25+'82-samorz.osoba prawna'!K25</f>
        <v>0</v>
      </c>
      <c r="L25" s="102">
        <f>+'42-samorz.inst.kult.'!L25+'62-samodz.publ.ZOZ samorz.'!L25+'82-samorz.osoba prawna'!L25</f>
        <v>0</v>
      </c>
      <c r="M25" s="102">
        <f>+'42-samorz.inst.kult.'!M25+'62-samodz.publ.ZOZ samorz.'!M25+'82-samorz.osoba prawna'!M25</f>
        <v>0</v>
      </c>
      <c r="N25" s="102">
        <f>+'42-samorz.inst.kult.'!N25+'62-samodz.publ.ZOZ samorz.'!N25+'82-samorz.osoba prawna'!N25</f>
        <v>0</v>
      </c>
      <c r="O25" s="104">
        <f>+'42-samorz.inst.kult.'!O25+'62-samodz.publ.ZOZ samorz.'!O25+'82-samorz.osoba prawna'!O25</f>
        <v>0</v>
      </c>
      <c r="P25" s="107">
        <f>+'42-samorz.inst.kult.'!P25+'62-samodz.publ.ZOZ samorz.'!P25+'82-samorz.osoba prawna'!P25</f>
        <v>0</v>
      </c>
      <c r="Q25" s="108">
        <f>+'42-samorz.inst.kult.'!Q25+'62-samodz.publ.ZOZ samorz.'!Q25+'82-samorz.osoba prawna'!Q25</f>
        <v>0</v>
      </c>
      <c r="R25" s="110">
        <f>+'42-samorz.inst.kult.'!R25+'62-samodz.publ.ZOZ samorz.'!R25+'82-samorz.osoba prawna'!R25</f>
        <v>0</v>
      </c>
    </row>
    <row r="26" spans="1:18" ht="18" customHeight="1">
      <c r="A26" s="97" t="s">
        <v>68</v>
      </c>
      <c r="B26" s="98"/>
      <c r="C26" s="106">
        <f>+'42-samorz.inst.kult.'!C26+'62-samodz.publ.ZOZ samorz.'!C26+'82-samorz.osoba prawna'!C26</f>
        <v>0</v>
      </c>
      <c r="D26" s="107">
        <f>+'42-samorz.inst.kult.'!D26+'62-samodz.publ.ZOZ samorz.'!D26+'82-samorz.osoba prawna'!D26</f>
        <v>0</v>
      </c>
      <c r="E26" s="101">
        <f>+'42-samorz.inst.kult.'!E26+'62-samodz.publ.ZOZ samorz.'!E26+'82-samorz.osoba prawna'!E26</f>
        <v>0</v>
      </c>
      <c r="F26" s="101">
        <f>+'42-samorz.inst.kult.'!F26+'62-samodz.publ.ZOZ samorz.'!F26+'82-samorz.osoba prawna'!F26</f>
        <v>0</v>
      </c>
      <c r="G26" s="101">
        <f>+'42-samorz.inst.kult.'!G26+'62-samodz.publ.ZOZ samorz.'!G26+'82-samorz.osoba prawna'!G26</f>
        <v>0</v>
      </c>
      <c r="H26" s="101">
        <f>+'42-samorz.inst.kult.'!H26+'62-samodz.publ.ZOZ samorz.'!H26+'82-samorz.osoba prawna'!H26</f>
        <v>0</v>
      </c>
      <c r="I26" s="101">
        <f>+'42-samorz.inst.kult.'!I26+'62-samodz.publ.ZOZ samorz.'!I26+'82-samorz.osoba prawna'!I26</f>
        <v>0</v>
      </c>
      <c r="J26" s="101">
        <f>+'42-samorz.inst.kult.'!J26+'62-samodz.publ.ZOZ samorz.'!J26+'82-samorz.osoba prawna'!J26</f>
        <v>0</v>
      </c>
      <c r="K26" s="102">
        <f>+'42-samorz.inst.kult.'!K26+'62-samodz.publ.ZOZ samorz.'!K26+'82-samorz.osoba prawna'!K26</f>
        <v>0</v>
      </c>
      <c r="L26" s="102">
        <f>+'42-samorz.inst.kult.'!L26+'62-samodz.publ.ZOZ samorz.'!L26+'82-samorz.osoba prawna'!L26</f>
        <v>0</v>
      </c>
      <c r="M26" s="102">
        <f>+'42-samorz.inst.kult.'!M26+'62-samodz.publ.ZOZ samorz.'!M26+'82-samorz.osoba prawna'!M26</f>
        <v>0</v>
      </c>
      <c r="N26" s="102">
        <f>+'42-samorz.inst.kult.'!N26+'62-samodz.publ.ZOZ samorz.'!N26+'82-samorz.osoba prawna'!N26</f>
        <v>0</v>
      </c>
      <c r="O26" s="104">
        <f>+'42-samorz.inst.kult.'!O26+'62-samodz.publ.ZOZ samorz.'!O26+'82-samorz.osoba prawna'!O26</f>
        <v>0</v>
      </c>
      <c r="P26" s="100">
        <f>+'42-samorz.inst.kult.'!P26+'62-samodz.publ.ZOZ samorz.'!P26+'82-samorz.osoba prawna'!P26</f>
        <v>0</v>
      </c>
      <c r="Q26" s="102">
        <f>+'42-samorz.inst.kult.'!Q26+'62-samodz.publ.ZOZ samorz.'!Q26+'82-samorz.osoba prawna'!Q26</f>
        <v>0</v>
      </c>
      <c r="R26" s="111">
        <f>+'42-samorz.inst.kult.'!R26+'62-samodz.publ.ZOZ samorz.'!R26+'82-samorz.osoba prawna'!R26</f>
        <v>0</v>
      </c>
    </row>
    <row r="27" spans="1:18" ht="18" customHeight="1">
      <c r="A27" s="112" t="s">
        <v>69</v>
      </c>
      <c r="B27" s="113"/>
      <c r="C27" s="106">
        <f>+'42-samorz.inst.kult.'!C27+'62-samodz.publ.ZOZ samorz.'!C27+'82-samorz.osoba prawna'!C27</f>
        <v>0</v>
      </c>
      <c r="D27" s="114">
        <f>+'42-samorz.inst.kult.'!D27+'62-samodz.publ.ZOZ samorz.'!D27+'82-samorz.osoba prawna'!D27</f>
        <v>0</v>
      </c>
      <c r="E27" s="107">
        <f>+'42-samorz.inst.kult.'!E27+'62-samodz.publ.ZOZ samorz.'!E27+'82-samorz.osoba prawna'!E27</f>
        <v>0</v>
      </c>
      <c r="F27" s="108">
        <f>+'42-samorz.inst.kult.'!F27+'62-samodz.publ.ZOZ samorz.'!F27+'82-samorz.osoba prawna'!F27</f>
        <v>0</v>
      </c>
      <c r="G27" s="108">
        <f>+'42-samorz.inst.kult.'!G27+'62-samodz.publ.ZOZ samorz.'!G27+'82-samorz.osoba prawna'!G27</f>
        <v>0</v>
      </c>
      <c r="H27" s="108">
        <f>+'42-samorz.inst.kult.'!H27+'62-samodz.publ.ZOZ samorz.'!H27+'82-samorz.osoba prawna'!H27</f>
        <v>0</v>
      </c>
      <c r="I27" s="108">
        <f>+'42-samorz.inst.kult.'!I27+'62-samodz.publ.ZOZ samorz.'!I27+'82-samorz.osoba prawna'!I27</f>
        <v>0</v>
      </c>
      <c r="J27" s="108">
        <f>+'42-samorz.inst.kult.'!J27+'62-samodz.publ.ZOZ samorz.'!J27+'82-samorz.osoba prawna'!J27</f>
        <v>0</v>
      </c>
      <c r="K27" s="109">
        <f>+'42-samorz.inst.kult.'!K27+'62-samodz.publ.ZOZ samorz.'!K27+'82-samorz.osoba prawna'!K27</f>
        <v>0</v>
      </c>
      <c r="L27" s="102">
        <f>+'42-samorz.inst.kult.'!L27+'62-samodz.publ.ZOZ samorz.'!L27+'82-samorz.osoba prawna'!L27</f>
        <v>0</v>
      </c>
      <c r="M27" s="102">
        <f>+'42-samorz.inst.kult.'!M27+'62-samodz.publ.ZOZ samorz.'!M27+'82-samorz.osoba prawna'!M27</f>
        <v>0</v>
      </c>
      <c r="N27" s="102">
        <f>+'42-samorz.inst.kult.'!N27+'62-samodz.publ.ZOZ samorz.'!N27+'82-samorz.osoba prawna'!N27</f>
        <v>0</v>
      </c>
      <c r="O27" s="104">
        <f>+'42-samorz.inst.kult.'!O27+'62-samodz.publ.ZOZ samorz.'!O27+'82-samorz.osoba prawna'!O27</f>
        <v>0</v>
      </c>
      <c r="P27" s="107">
        <f>+'42-samorz.inst.kult.'!P27+'62-samodz.publ.ZOZ samorz.'!P27+'82-samorz.osoba prawna'!P27</f>
        <v>0</v>
      </c>
      <c r="Q27" s="109">
        <f>+'42-samorz.inst.kult.'!Q27+'62-samodz.publ.ZOZ samorz.'!Q27+'82-samorz.osoba prawna'!Q27</f>
        <v>0</v>
      </c>
      <c r="R27" s="115">
        <f>+'42-samorz.inst.kult.'!R27+'62-samodz.publ.ZOZ samorz.'!R27+'82-samorz.osoba prawna'!R27</f>
        <v>0</v>
      </c>
    </row>
    <row r="28" spans="1:18" ht="18" customHeight="1">
      <c r="A28" s="112" t="s">
        <v>70</v>
      </c>
      <c r="B28" s="105"/>
      <c r="C28" s="106">
        <f>+'42-samorz.inst.kult.'!C28+'62-samodz.publ.ZOZ samorz.'!C28+'82-samorz.osoba prawna'!C28</f>
        <v>0</v>
      </c>
      <c r="D28" s="107">
        <f>+'42-samorz.inst.kult.'!D28+'62-samodz.publ.ZOZ samorz.'!D28+'82-samorz.osoba prawna'!D28</f>
        <v>0</v>
      </c>
      <c r="E28" s="101">
        <f>+'42-samorz.inst.kult.'!E28+'62-samodz.publ.ZOZ samorz.'!E28+'82-samorz.osoba prawna'!E28</f>
        <v>0</v>
      </c>
      <c r="F28" s="108">
        <f>+'42-samorz.inst.kult.'!F28+'62-samodz.publ.ZOZ samorz.'!F28+'82-samorz.osoba prawna'!F28</f>
        <v>0</v>
      </c>
      <c r="G28" s="108">
        <f>+'42-samorz.inst.kult.'!G28+'62-samodz.publ.ZOZ samorz.'!G28+'82-samorz.osoba prawna'!G28</f>
        <v>0</v>
      </c>
      <c r="H28" s="108">
        <f>+'42-samorz.inst.kult.'!H28+'62-samodz.publ.ZOZ samorz.'!H28+'82-samorz.osoba prawna'!H28</f>
        <v>0</v>
      </c>
      <c r="I28" s="108">
        <f>+'42-samorz.inst.kult.'!I28+'62-samodz.publ.ZOZ samorz.'!I28+'82-samorz.osoba prawna'!I28</f>
        <v>0</v>
      </c>
      <c r="J28" s="108">
        <f>+'42-samorz.inst.kult.'!J28+'62-samodz.publ.ZOZ samorz.'!J28+'82-samorz.osoba prawna'!J28</f>
        <v>0</v>
      </c>
      <c r="K28" s="109">
        <f>+'42-samorz.inst.kult.'!K28+'62-samodz.publ.ZOZ samorz.'!K28+'82-samorz.osoba prawna'!K28</f>
        <v>0</v>
      </c>
      <c r="L28" s="102">
        <f>+'42-samorz.inst.kult.'!L28+'62-samodz.publ.ZOZ samorz.'!L28+'82-samorz.osoba prawna'!L28</f>
        <v>0</v>
      </c>
      <c r="M28" s="102">
        <f>+'42-samorz.inst.kult.'!M28+'62-samodz.publ.ZOZ samorz.'!M28+'82-samorz.osoba prawna'!M28</f>
        <v>0</v>
      </c>
      <c r="N28" s="102">
        <f>+'42-samorz.inst.kult.'!N28+'62-samodz.publ.ZOZ samorz.'!N28+'82-samorz.osoba prawna'!N28</f>
        <v>0</v>
      </c>
      <c r="O28" s="104">
        <f>+'42-samorz.inst.kult.'!O28+'62-samodz.publ.ZOZ samorz.'!O28+'82-samorz.osoba prawna'!O28</f>
        <v>0</v>
      </c>
      <c r="P28" s="107">
        <f>+'42-samorz.inst.kult.'!P28+'62-samodz.publ.ZOZ samorz.'!P28+'82-samorz.osoba prawna'!P28</f>
        <v>0</v>
      </c>
      <c r="Q28" s="109">
        <f>+'42-samorz.inst.kult.'!Q28+'62-samodz.publ.ZOZ samorz.'!Q28+'82-samorz.osoba prawna'!Q28</f>
        <v>0</v>
      </c>
      <c r="R28" s="115">
        <f>+'42-samorz.inst.kult.'!R28+'62-samodz.publ.ZOZ samorz.'!R28+'82-samorz.osoba prawna'!R28</f>
        <v>0</v>
      </c>
    </row>
    <row r="29" spans="1:18" ht="18" customHeight="1">
      <c r="A29" s="97" t="s">
        <v>71</v>
      </c>
      <c r="B29" s="98"/>
      <c r="C29" s="106">
        <f>+'42-samorz.inst.kult.'!C29+'62-samodz.publ.ZOZ samorz.'!C29+'82-samorz.osoba prawna'!C29</f>
        <v>0</v>
      </c>
      <c r="D29" s="107">
        <f>+'42-samorz.inst.kult.'!D29+'62-samodz.publ.ZOZ samorz.'!D29+'82-samorz.osoba prawna'!D29</f>
        <v>0</v>
      </c>
      <c r="E29" s="101">
        <f>+'42-samorz.inst.kult.'!E29+'62-samodz.publ.ZOZ samorz.'!E29+'82-samorz.osoba prawna'!E29</f>
        <v>0</v>
      </c>
      <c r="F29" s="101">
        <f>+'42-samorz.inst.kult.'!F29+'62-samodz.publ.ZOZ samorz.'!F29+'82-samorz.osoba prawna'!F29</f>
        <v>0</v>
      </c>
      <c r="G29" s="101">
        <f>+'42-samorz.inst.kult.'!G29+'62-samodz.publ.ZOZ samorz.'!G29+'82-samorz.osoba prawna'!G29</f>
        <v>0</v>
      </c>
      <c r="H29" s="101">
        <f>+'42-samorz.inst.kult.'!H29+'62-samodz.publ.ZOZ samorz.'!H29+'82-samorz.osoba prawna'!H29</f>
        <v>0</v>
      </c>
      <c r="I29" s="101">
        <f>+'42-samorz.inst.kult.'!I29+'62-samodz.publ.ZOZ samorz.'!I29+'82-samorz.osoba prawna'!I29</f>
        <v>0</v>
      </c>
      <c r="J29" s="101">
        <f>+'42-samorz.inst.kult.'!J29+'62-samodz.publ.ZOZ samorz.'!J29+'82-samorz.osoba prawna'!J29</f>
        <v>0</v>
      </c>
      <c r="K29" s="102">
        <f>+'42-samorz.inst.kult.'!K29+'62-samodz.publ.ZOZ samorz.'!K29+'82-samorz.osoba prawna'!K29</f>
        <v>0</v>
      </c>
      <c r="L29" s="103">
        <f>+'42-samorz.inst.kult.'!L29+'62-samodz.publ.ZOZ samorz.'!L29+'82-samorz.osoba prawna'!L29</f>
        <v>0</v>
      </c>
      <c r="M29" s="102">
        <f>+'42-samorz.inst.kult.'!M29+'62-samodz.publ.ZOZ samorz.'!M29+'82-samorz.osoba prawna'!M29</f>
        <v>0</v>
      </c>
      <c r="N29" s="102">
        <f>+'42-samorz.inst.kult.'!N29+'62-samodz.publ.ZOZ samorz.'!N29+'82-samorz.osoba prawna'!N29</f>
        <v>0</v>
      </c>
      <c r="O29" s="104">
        <f>+'42-samorz.inst.kult.'!O29+'62-samodz.publ.ZOZ samorz.'!O29+'82-samorz.osoba prawna'!O29</f>
        <v>0</v>
      </c>
      <c r="P29" s="100">
        <f>+'42-samorz.inst.kult.'!P29+'62-samodz.publ.ZOZ samorz.'!P29+'82-samorz.osoba prawna'!P29</f>
        <v>0</v>
      </c>
      <c r="Q29" s="102">
        <f>+'42-samorz.inst.kult.'!Q29+'62-samodz.publ.ZOZ samorz.'!Q29+'82-samorz.osoba prawna'!Q29</f>
        <v>0</v>
      </c>
      <c r="R29" s="111">
        <f>+'42-samorz.inst.kult.'!R29+'62-samodz.publ.ZOZ samorz.'!R29+'82-samorz.osoba prawna'!R29</f>
        <v>0</v>
      </c>
    </row>
    <row r="30" spans="1:18" s="126" customFormat="1" ht="18" customHeight="1">
      <c r="A30" s="116" t="s">
        <v>72</v>
      </c>
      <c r="B30" s="117"/>
      <c r="C30" s="118">
        <f>+'42-samorz.inst.kult.'!C30+'62-samodz.publ.ZOZ samorz.'!C30+'82-samorz.osoba prawna'!C30</f>
        <v>5500.14</v>
      </c>
      <c r="D30" s="119">
        <f>+'42-samorz.inst.kult.'!D30+'62-samodz.publ.ZOZ samorz.'!D30+'82-samorz.osoba prawna'!D30</f>
        <v>5500.14</v>
      </c>
      <c r="E30" s="120">
        <f>+'42-samorz.inst.kult.'!E30+'62-samodz.publ.ZOZ samorz.'!E30+'82-samorz.osoba prawna'!E30</f>
        <v>289</v>
      </c>
      <c r="F30" s="121">
        <f>+'42-samorz.inst.kult.'!F30+'62-samodz.publ.ZOZ samorz.'!F30+'82-samorz.osoba prawna'!F30</f>
        <v>0</v>
      </c>
      <c r="G30" s="121">
        <f>+'42-samorz.inst.kult.'!G30+'62-samodz.publ.ZOZ samorz.'!G30+'82-samorz.osoba prawna'!G30</f>
        <v>0</v>
      </c>
      <c r="H30" s="120">
        <f>+'42-samorz.inst.kult.'!H30+'62-samodz.publ.ZOZ samorz.'!H30+'82-samorz.osoba prawna'!H30</f>
        <v>289</v>
      </c>
      <c r="I30" s="121">
        <f>+'42-samorz.inst.kult.'!I30+'62-samodz.publ.ZOZ samorz.'!I30+'82-samorz.osoba prawna'!I30</f>
        <v>0</v>
      </c>
      <c r="J30" s="121">
        <f>+'42-samorz.inst.kult.'!J30+'62-samodz.publ.ZOZ samorz.'!J30+'82-samorz.osoba prawna'!J30</f>
        <v>0</v>
      </c>
      <c r="K30" s="120">
        <f>+'42-samorz.inst.kult.'!K30+'62-samodz.publ.ZOZ samorz.'!K30+'82-samorz.osoba prawna'!K30</f>
        <v>5211.14</v>
      </c>
      <c r="L30" s="121">
        <f>+'42-samorz.inst.kult.'!L30+'62-samodz.publ.ZOZ samorz.'!L30+'82-samorz.osoba prawna'!L30</f>
        <v>0</v>
      </c>
      <c r="M30" s="121">
        <f>+'42-samorz.inst.kult.'!M30+'62-samodz.publ.ZOZ samorz.'!M30+'82-samorz.osoba prawna'!M30</f>
        <v>0</v>
      </c>
      <c r="N30" s="121">
        <f>+'42-samorz.inst.kult.'!N30+'62-samodz.publ.ZOZ samorz.'!N30+'82-samorz.osoba prawna'!N30</f>
        <v>0</v>
      </c>
      <c r="O30" s="122">
        <f>+'42-samorz.inst.kult.'!O30+'62-samodz.publ.ZOZ samorz.'!O30+'82-samorz.osoba prawna'!O30</f>
        <v>0</v>
      </c>
      <c r="P30" s="123">
        <f>+'42-samorz.inst.kult.'!P30+'62-samodz.publ.ZOZ samorz.'!P30+'82-samorz.osoba prawna'!P30</f>
        <v>0</v>
      </c>
      <c r="Q30" s="124">
        <f>+'42-samorz.inst.kult.'!Q30+'62-samodz.publ.ZOZ samorz.'!Q30+'82-samorz.osoba prawna'!Q30</f>
        <v>0</v>
      </c>
      <c r="R30" s="125">
        <f>+'42-samorz.inst.kult.'!R30+'62-samodz.publ.ZOZ samorz.'!R30+'82-samorz.osoba prawna'!R30</f>
        <v>0</v>
      </c>
    </row>
    <row r="31" spans="1:18" s="126" customFormat="1" ht="18" customHeight="1">
      <c r="A31" s="127" t="s">
        <v>73</v>
      </c>
      <c r="B31" s="128"/>
      <c r="C31" s="118">
        <f>+'42-samorz.inst.kult.'!C31+'62-samodz.publ.ZOZ samorz.'!C31+'82-samorz.osoba prawna'!C31</f>
        <v>289</v>
      </c>
      <c r="D31" s="119">
        <f>+'42-samorz.inst.kult.'!D31+'62-samodz.publ.ZOZ samorz.'!D31+'82-samorz.osoba prawna'!D31</f>
        <v>289</v>
      </c>
      <c r="E31" s="120">
        <f>+'42-samorz.inst.kult.'!E31+'62-samodz.publ.ZOZ samorz.'!E31+'82-samorz.osoba prawna'!E31</f>
        <v>289</v>
      </c>
      <c r="F31" s="121">
        <f>+'42-samorz.inst.kult.'!F31+'62-samodz.publ.ZOZ samorz.'!F31+'82-samorz.osoba prawna'!F31</f>
        <v>0</v>
      </c>
      <c r="G31" s="121">
        <f>+'42-samorz.inst.kult.'!G31+'62-samodz.publ.ZOZ samorz.'!G31+'82-samorz.osoba prawna'!G31</f>
        <v>0</v>
      </c>
      <c r="H31" s="120">
        <f>+'42-samorz.inst.kult.'!H31+'62-samodz.publ.ZOZ samorz.'!H31+'82-samorz.osoba prawna'!H31</f>
        <v>289</v>
      </c>
      <c r="I31" s="121">
        <f>+'42-samorz.inst.kult.'!I31+'62-samodz.publ.ZOZ samorz.'!I31+'82-samorz.osoba prawna'!I31</f>
        <v>0</v>
      </c>
      <c r="J31" s="121">
        <f>+'42-samorz.inst.kult.'!J31+'62-samodz.publ.ZOZ samorz.'!J31+'82-samorz.osoba prawna'!J31</f>
        <v>0</v>
      </c>
      <c r="K31" s="121">
        <f>+'42-samorz.inst.kult.'!K31+'62-samodz.publ.ZOZ samorz.'!K31+'82-samorz.osoba prawna'!K31</f>
        <v>0</v>
      </c>
      <c r="L31" s="121">
        <f>+'42-samorz.inst.kult.'!L31+'62-samodz.publ.ZOZ samorz.'!L31+'82-samorz.osoba prawna'!L31</f>
        <v>0</v>
      </c>
      <c r="M31" s="121">
        <f>+'42-samorz.inst.kult.'!M31+'62-samodz.publ.ZOZ samorz.'!M31+'82-samorz.osoba prawna'!M31</f>
        <v>0</v>
      </c>
      <c r="N31" s="121">
        <f>+'42-samorz.inst.kult.'!N31+'62-samodz.publ.ZOZ samorz.'!N31+'82-samorz.osoba prawna'!N31</f>
        <v>0</v>
      </c>
      <c r="O31" s="122">
        <f>+'42-samorz.inst.kult.'!O31+'62-samodz.publ.ZOZ samorz.'!O31+'82-samorz.osoba prawna'!O31</f>
        <v>0</v>
      </c>
      <c r="P31" s="123">
        <f>+'42-samorz.inst.kult.'!P31+'62-samodz.publ.ZOZ samorz.'!P31+'82-samorz.osoba prawna'!P31</f>
        <v>0</v>
      </c>
      <c r="Q31" s="124">
        <f>+'42-samorz.inst.kult.'!Q31+'62-samodz.publ.ZOZ samorz.'!Q31+'82-samorz.osoba prawna'!Q31</f>
        <v>0</v>
      </c>
      <c r="R31" s="125">
        <f>+'42-samorz.inst.kult.'!R31+'62-samodz.publ.ZOZ samorz.'!R31+'82-samorz.osoba prawna'!R31</f>
        <v>0</v>
      </c>
    </row>
    <row r="32" spans="1:18" s="126" customFormat="1" ht="18" customHeight="1">
      <c r="A32" s="116" t="s">
        <v>74</v>
      </c>
      <c r="B32" s="128"/>
      <c r="C32" s="118">
        <f>+'42-samorz.inst.kult.'!C32+'62-samodz.publ.ZOZ samorz.'!C32+'82-samorz.osoba prawna'!C32</f>
        <v>5211.14</v>
      </c>
      <c r="D32" s="119">
        <f>+'42-samorz.inst.kult.'!D32+'62-samodz.publ.ZOZ samorz.'!D32+'82-samorz.osoba prawna'!D32</f>
        <v>5211.14</v>
      </c>
      <c r="E32" s="121">
        <f>+'42-samorz.inst.kult.'!E32+'62-samodz.publ.ZOZ samorz.'!E32+'82-samorz.osoba prawna'!E32</f>
        <v>0</v>
      </c>
      <c r="F32" s="121">
        <f>+'42-samorz.inst.kult.'!F32+'62-samodz.publ.ZOZ samorz.'!F32+'82-samorz.osoba prawna'!F32</f>
        <v>0</v>
      </c>
      <c r="G32" s="121">
        <f>+'42-samorz.inst.kult.'!G32+'62-samodz.publ.ZOZ samorz.'!G32+'82-samorz.osoba prawna'!G32</f>
        <v>0</v>
      </c>
      <c r="H32" s="121">
        <f>+'42-samorz.inst.kult.'!H32+'62-samodz.publ.ZOZ samorz.'!H32+'82-samorz.osoba prawna'!H32</f>
        <v>0</v>
      </c>
      <c r="I32" s="121">
        <f>+'42-samorz.inst.kult.'!I32+'62-samodz.publ.ZOZ samorz.'!I32+'82-samorz.osoba prawna'!I32</f>
        <v>0</v>
      </c>
      <c r="J32" s="121">
        <f>+'42-samorz.inst.kult.'!J32+'62-samodz.publ.ZOZ samorz.'!J32+'82-samorz.osoba prawna'!J32</f>
        <v>0</v>
      </c>
      <c r="K32" s="120">
        <f>+'42-samorz.inst.kult.'!K32+'62-samodz.publ.ZOZ samorz.'!K32+'82-samorz.osoba prawna'!K32</f>
        <v>5211.14</v>
      </c>
      <c r="L32" s="121">
        <f>+'42-samorz.inst.kult.'!L32+'62-samodz.publ.ZOZ samorz.'!L32+'82-samorz.osoba prawna'!L32</f>
        <v>0</v>
      </c>
      <c r="M32" s="121">
        <f>+'42-samorz.inst.kult.'!M32+'62-samodz.publ.ZOZ samorz.'!M32+'82-samorz.osoba prawna'!M32</f>
        <v>0</v>
      </c>
      <c r="N32" s="121">
        <f>+'42-samorz.inst.kult.'!N32+'62-samodz.publ.ZOZ samorz.'!N32+'82-samorz.osoba prawna'!N32</f>
        <v>0</v>
      </c>
      <c r="O32" s="122">
        <f>+'42-samorz.inst.kult.'!O32+'62-samodz.publ.ZOZ samorz.'!O32+'82-samorz.osoba prawna'!O32</f>
        <v>0</v>
      </c>
      <c r="P32" s="123">
        <f>+'42-samorz.inst.kult.'!P32+'62-samodz.publ.ZOZ samorz.'!P32+'82-samorz.osoba prawna'!P32</f>
        <v>0</v>
      </c>
      <c r="Q32" s="124">
        <f>+'42-samorz.inst.kult.'!Q32+'62-samodz.publ.ZOZ samorz.'!Q32+'82-samorz.osoba prawna'!Q32</f>
        <v>0</v>
      </c>
      <c r="R32" s="125">
        <f>+'42-samorz.inst.kult.'!R32+'62-samodz.publ.ZOZ samorz.'!R32+'82-samorz.osoba prawna'!R32</f>
        <v>0</v>
      </c>
    </row>
    <row r="33" spans="1:18" s="126" customFormat="1" ht="18" customHeight="1">
      <c r="A33" s="116" t="s">
        <v>75</v>
      </c>
      <c r="B33" s="117"/>
      <c r="C33" s="129">
        <f>+'42-samorz.inst.kult.'!C33+'62-samodz.publ.ZOZ samorz.'!C33+'82-samorz.osoba prawna'!C33</f>
        <v>0</v>
      </c>
      <c r="D33" s="130">
        <f>+'42-samorz.inst.kult.'!D33+'62-samodz.publ.ZOZ samorz.'!D33+'82-samorz.osoba prawna'!D33</f>
        <v>0</v>
      </c>
      <c r="E33" s="121">
        <f>+'42-samorz.inst.kult.'!E33+'62-samodz.publ.ZOZ samorz.'!E33+'82-samorz.osoba prawna'!E33</f>
        <v>0</v>
      </c>
      <c r="F33" s="121">
        <f>+'42-samorz.inst.kult.'!F33+'62-samodz.publ.ZOZ samorz.'!F33+'82-samorz.osoba prawna'!F33</f>
        <v>0</v>
      </c>
      <c r="G33" s="121">
        <f>+'42-samorz.inst.kult.'!G33+'62-samodz.publ.ZOZ samorz.'!G33+'82-samorz.osoba prawna'!G33</f>
        <v>0</v>
      </c>
      <c r="H33" s="121">
        <f>+'42-samorz.inst.kult.'!H33+'62-samodz.publ.ZOZ samorz.'!H33+'82-samorz.osoba prawna'!H33</f>
        <v>0</v>
      </c>
      <c r="I33" s="121">
        <f>+'42-samorz.inst.kult.'!I33+'62-samodz.publ.ZOZ samorz.'!I33+'82-samorz.osoba prawna'!I33</f>
        <v>0</v>
      </c>
      <c r="J33" s="121">
        <f>+'42-samorz.inst.kult.'!J33+'62-samodz.publ.ZOZ samorz.'!J33+'82-samorz.osoba prawna'!J33</f>
        <v>0</v>
      </c>
      <c r="K33" s="121">
        <f>+'42-samorz.inst.kult.'!K33+'62-samodz.publ.ZOZ samorz.'!K33+'82-samorz.osoba prawna'!K33</f>
        <v>0</v>
      </c>
      <c r="L33" s="121">
        <f>+'42-samorz.inst.kult.'!L33+'62-samodz.publ.ZOZ samorz.'!L33+'82-samorz.osoba prawna'!L33</f>
        <v>0</v>
      </c>
      <c r="M33" s="121">
        <f>+'42-samorz.inst.kult.'!M33+'62-samodz.publ.ZOZ samorz.'!M33+'82-samorz.osoba prawna'!M33</f>
        <v>0</v>
      </c>
      <c r="N33" s="121">
        <f>+'42-samorz.inst.kult.'!N33+'62-samodz.publ.ZOZ samorz.'!N33+'82-samorz.osoba prawna'!N33</f>
        <v>0</v>
      </c>
      <c r="O33" s="122">
        <f>+'42-samorz.inst.kult.'!O33+'62-samodz.publ.ZOZ samorz.'!O33+'82-samorz.osoba prawna'!O33</f>
        <v>0</v>
      </c>
      <c r="P33" s="123">
        <f>+'42-samorz.inst.kult.'!P33+'62-samodz.publ.ZOZ samorz.'!P33+'82-samorz.osoba prawna'!P33</f>
        <v>0</v>
      </c>
      <c r="Q33" s="124">
        <f>+'42-samorz.inst.kult.'!Q33+'62-samodz.publ.ZOZ samorz.'!Q33+'82-samorz.osoba prawna'!Q33</f>
        <v>0</v>
      </c>
      <c r="R33" s="125">
        <f>+'42-samorz.inst.kult.'!R33+'62-samodz.publ.ZOZ samorz.'!R33+'82-samorz.osoba prawna'!R33</f>
        <v>0</v>
      </c>
    </row>
    <row r="34" spans="1:18" s="126" customFormat="1" ht="18" customHeight="1">
      <c r="A34" s="131" t="s">
        <v>76</v>
      </c>
      <c r="B34" s="132"/>
      <c r="C34" s="118">
        <f>+'42-samorz.inst.kult.'!C34+'62-samodz.publ.ZOZ samorz.'!C34+'82-samorz.osoba prawna'!C34</f>
        <v>0</v>
      </c>
      <c r="D34" s="119">
        <f>+'42-samorz.inst.kult.'!D34+'62-samodz.publ.ZOZ samorz.'!D34+'82-samorz.osoba prawna'!D34</f>
        <v>0</v>
      </c>
      <c r="E34" s="121">
        <f>+'42-samorz.inst.kult.'!E34+'62-samodz.publ.ZOZ samorz.'!E34+'82-samorz.osoba prawna'!E34</f>
        <v>0</v>
      </c>
      <c r="F34" s="121">
        <f>+'42-samorz.inst.kult.'!F34+'62-samodz.publ.ZOZ samorz.'!F34+'82-samorz.osoba prawna'!F34</f>
        <v>0</v>
      </c>
      <c r="G34" s="121">
        <f>+'42-samorz.inst.kult.'!G34+'62-samodz.publ.ZOZ samorz.'!G34+'82-samorz.osoba prawna'!G34</f>
        <v>0</v>
      </c>
      <c r="H34" s="121">
        <f>+'42-samorz.inst.kult.'!H34+'62-samodz.publ.ZOZ samorz.'!H34+'82-samorz.osoba prawna'!H34</f>
        <v>0</v>
      </c>
      <c r="I34" s="121">
        <f>+'42-samorz.inst.kult.'!I34+'62-samodz.publ.ZOZ samorz.'!I34+'82-samorz.osoba prawna'!I34</f>
        <v>0</v>
      </c>
      <c r="J34" s="121">
        <f>+'42-samorz.inst.kult.'!J34+'62-samodz.publ.ZOZ samorz.'!J34+'82-samorz.osoba prawna'!J34</f>
        <v>0</v>
      </c>
      <c r="K34" s="121">
        <f>+'42-samorz.inst.kult.'!K34+'62-samodz.publ.ZOZ samorz.'!K34+'82-samorz.osoba prawna'!K34</f>
        <v>0</v>
      </c>
      <c r="L34" s="121">
        <f>+'42-samorz.inst.kult.'!L34+'62-samodz.publ.ZOZ samorz.'!L34+'82-samorz.osoba prawna'!L34</f>
        <v>0</v>
      </c>
      <c r="M34" s="121">
        <f>+'42-samorz.inst.kult.'!M34+'62-samodz.publ.ZOZ samorz.'!M34+'82-samorz.osoba prawna'!M34</f>
        <v>0</v>
      </c>
      <c r="N34" s="120">
        <f>+'42-samorz.inst.kult.'!N34+'62-samodz.publ.ZOZ samorz.'!N34+'82-samorz.osoba prawna'!N34</f>
        <v>0</v>
      </c>
      <c r="O34" s="122">
        <f>+'42-samorz.inst.kult.'!O34+'62-samodz.publ.ZOZ samorz.'!O34+'82-samorz.osoba prawna'!O34</f>
        <v>0</v>
      </c>
      <c r="P34" s="123">
        <f>+'42-samorz.inst.kult.'!P34+'62-samodz.publ.ZOZ samorz.'!P34+'82-samorz.osoba prawna'!P34</f>
        <v>0</v>
      </c>
      <c r="Q34" s="124">
        <f>+'42-samorz.inst.kult.'!Q34+'62-samodz.publ.ZOZ samorz.'!Q34+'82-samorz.osoba prawna'!Q34</f>
        <v>0</v>
      </c>
      <c r="R34" s="125">
        <f>+'42-samorz.inst.kult.'!R34+'62-samodz.publ.ZOZ samorz.'!R34+'82-samorz.osoba prawna'!R34</f>
        <v>0</v>
      </c>
    </row>
    <row r="35" spans="1:18" s="126" customFormat="1" ht="18" customHeight="1">
      <c r="A35" s="116" t="s">
        <v>77</v>
      </c>
      <c r="B35" s="117"/>
      <c r="C35" s="118">
        <f>+'42-samorz.inst.kult.'!C35+'62-samodz.publ.ZOZ samorz.'!C35+'82-samorz.osoba prawna'!C35</f>
        <v>0</v>
      </c>
      <c r="D35" s="119">
        <f>+'42-samorz.inst.kult.'!D35+'62-samodz.publ.ZOZ samorz.'!D35+'82-samorz.osoba prawna'!D35</f>
        <v>0</v>
      </c>
      <c r="E35" s="121">
        <f>+'42-samorz.inst.kult.'!E35+'62-samodz.publ.ZOZ samorz.'!E35+'82-samorz.osoba prawna'!E35</f>
        <v>0</v>
      </c>
      <c r="F35" s="121">
        <f>+'42-samorz.inst.kult.'!F35+'62-samodz.publ.ZOZ samorz.'!F35+'82-samorz.osoba prawna'!F35</f>
        <v>0</v>
      </c>
      <c r="G35" s="121">
        <f>+'42-samorz.inst.kult.'!G35+'62-samodz.publ.ZOZ samorz.'!G35+'82-samorz.osoba prawna'!G35</f>
        <v>0</v>
      </c>
      <c r="H35" s="121">
        <f>+'42-samorz.inst.kult.'!H35+'62-samodz.publ.ZOZ samorz.'!H35+'82-samorz.osoba prawna'!H35</f>
        <v>0</v>
      </c>
      <c r="I35" s="121">
        <f>+'42-samorz.inst.kult.'!I35+'62-samodz.publ.ZOZ samorz.'!I35+'82-samorz.osoba prawna'!I35</f>
        <v>0</v>
      </c>
      <c r="J35" s="121">
        <f>+'42-samorz.inst.kult.'!J35+'62-samodz.publ.ZOZ samorz.'!J35+'82-samorz.osoba prawna'!J35</f>
        <v>0</v>
      </c>
      <c r="K35" s="121">
        <f>+'42-samorz.inst.kult.'!K35+'62-samodz.publ.ZOZ samorz.'!K35+'82-samorz.osoba prawna'!K35</f>
        <v>0</v>
      </c>
      <c r="L35" s="121">
        <f>+'42-samorz.inst.kult.'!L35+'62-samodz.publ.ZOZ samorz.'!L35+'82-samorz.osoba prawna'!L35</f>
        <v>0</v>
      </c>
      <c r="M35" s="121">
        <f>+'42-samorz.inst.kult.'!M35+'62-samodz.publ.ZOZ samorz.'!M35+'82-samorz.osoba prawna'!M35</f>
        <v>0</v>
      </c>
      <c r="N35" s="120">
        <f>+'42-samorz.inst.kult.'!N35+'62-samodz.publ.ZOZ samorz.'!N35+'82-samorz.osoba prawna'!N35</f>
        <v>0</v>
      </c>
      <c r="O35" s="122">
        <f>+'42-samorz.inst.kult.'!O35+'62-samodz.publ.ZOZ samorz.'!O35+'82-samorz.osoba prawna'!O35</f>
        <v>0</v>
      </c>
      <c r="P35" s="123">
        <f>+'42-samorz.inst.kult.'!P35+'62-samodz.publ.ZOZ samorz.'!P35+'82-samorz.osoba prawna'!P35</f>
        <v>0</v>
      </c>
      <c r="Q35" s="124">
        <f>+'42-samorz.inst.kult.'!Q35+'62-samodz.publ.ZOZ samorz.'!Q35+'82-samorz.osoba prawna'!Q35</f>
        <v>0</v>
      </c>
      <c r="R35" s="125">
        <f>+'42-samorz.inst.kult.'!R35+'62-samodz.publ.ZOZ samorz.'!R35+'82-samorz.osoba prawna'!R35</f>
        <v>0</v>
      </c>
    </row>
    <row r="36" spans="1:18" s="126" customFormat="1" ht="18" customHeight="1">
      <c r="A36" s="116" t="s">
        <v>78</v>
      </c>
      <c r="B36" s="117"/>
      <c r="C36" s="129">
        <f>+'42-samorz.inst.kult.'!C36+'62-samodz.publ.ZOZ samorz.'!C36+'82-samorz.osoba prawna'!C36</f>
        <v>0</v>
      </c>
      <c r="D36" s="130">
        <f>+'42-samorz.inst.kult.'!D36+'62-samodz.publ.ZOZ samorz.'!D36+'82-samorz.osoba prawna'!D36</f>
        <v>0</v>
      </c>
      <c r="E36" s="121">
        <f>+'42-samorz.inst.kult.'!E36+'62-samodz.publ.ZOZ samorz.'!E36+'82-samorz.osoba prawna'!E36</f>
        <v>0</v>
      </c>
      <c r="F36" s="121">
        <f>+'42-samorz.inst.kult.'!F36+'62-samodz.publ.ZOZ samorz.'!F36+'82-samorz.osoba prawna'!F36</f>
        <v>0</v>
      </c>
      <c r="G36" s="121">
        <f>+'42-samorz.inst.kult.'!G36+'62-samodz.publ.ZOZ samorz.'!G36+'82-samorz.osoba prawna'!G36</f>
        <v>0</v>
      </c>
      <c r="H36" s="121">
        <f>+'42-samorz.inst.kult.'!H36+'62-samodz.publ.ZOZ samorz.'!H36+'82-samorz.osoba prawna'!H36</f>
        <v>0</v>
      </c>
      <c r="I36" s="121">
        <f>+'42-samorz.inst.kult.'!I36+'62-samodz.publ.ZOZ samorz.'!I36+'82-samorz.osoba prawna'!I36</f>
        <v>0</v>
      </c>
      <c r="J36" s="121">
        <f>+'42-samorz.inst.kult.'!J36+'62-samodz.publ.ZOZ samorz.'!J36+'82-samorz.osoba prawna'!J36</f>
        <v>0</v>
      </c>
      <c r="K36" s="121">
        <f>+'42-samorz.inst.kult.'!K36+'62-samodz.publ.ZOZ samorz.'!K36+'82-samorz.osoba prawna'!K36</f>
        <v>0</v>
      </c>
      <c r="L36" s="121">
        <f>+'42-samorz.inst.kult.'!L36+'62-samodz.publ.ZOZ samorz.'!L36+'82-samorz.osoba prawna'!L36</f>
        <v>0</v>
      </c>
      <c r="M36" s="121">
        <f>+'42-samorz.inst.kult.'!M36+'62-samodz.publ.ZOZ samorz.'!M36+'82-samorz.osoba prawna'!M36</f>
        <v>0</v>
      </c>
      <c r="N36" s="121">
        <f>+'42-samorz.inst.kult.'!N36+'62-samodz.publ.ZOZ samorz.'!N36+'82-samorz.osoba prawna'!N36</f>
        <v>0</v>
      </c>
      <c r="O36" s="122">
        <f>+'42-samorz.inst.kult.'!O36+'62-samodz.publ.ZOZ samorz.'!O36+'82-samorz.osoba prawna'!O36</f>
        <v>0</v>
      </c>
      <c r="P36" s="123">
        <f>+'42-samorz.inst.kult.'!P36+'62-samodz.publ.ZOZ samorz.'!P36+'82-samorz.osoba prawna'!P36</f>
        <v>0</v>
      </c>
      <c r="Q36" s="124">
        <f>+'42-samorz.inst.kult.'!Q36+'62-samodz.publ.ZOZ samorz.'!Q36+'82-samorz.osoba prawna'!Q36</f>
        <v>0</v>
      </c>
      <c r="R36" s="125">
        <f>+'42-samorz.inst.kult.'!R36+'62-samodz.publ.ZOZ samorz.'!R36+'82-samorz.osoba prawna'!R36</f>
        <v>0</v>
      </c>
    </row>
    <row r="37" spans="1:18" s="126" customFormat="1" ht="18" customHeight="1">
      <c r="A37" s="116" t="s">
        <v>79</v>
      </c>
      <c r="B37" s="117"/>
      <c r="C37" s="118">
        <f>+'42-samorz.inst.kult.'!C37+'62-samodz.publ.ZOZ samorz.'!C37+'82-samorz.osoba prawna'!C37</f>
        <v>0</v>
      </c>
      <c r="D37" s="119">
        <f>+'42-samorz.inst.kult.'!D37+'62-samodz.publ.ZOZ samorz.'!D37+'82-samorz.osoba prawna'!D37</f>
        <v>0</v>
      </c>
      <c r="E37" s="120">
        <f>+'42-samorz.inst.kult.'!E37+'62-samodz.publ.ZOZ samorz.'!E37+'82-samorz.osoba prawna'!E37</f>
        <v>0</v>
      </c>
      <c r="F37" s="121">
        <f>+'42-samorz.inst.kult.'!F37+'62-samodz.publ.ZOZ samorz.'!F37+'82-samorz.osoba prawna'!F37</f>
        <v>0</v>
      </c>
      <c r="G37" s="121">
        <f>+'42-samorz.inst.kult.'!G37+'62-samodz.publ.ZOZ samorz.'!G37+'82-samorz.osoba prawna'!G37</f>
        <v>0</v>
      </c>
      <c r="H37" s="121">
        <f>+'42-samorz.inst.kult.'!H37+'62-samodz.publ.ZOZ samorz.'!H37+'82-samorz.osoba prawna'!H37</f>
        <v>0</v>
      </c>
      <c r="I37" s="120">
        <f>+'42-samorz.inst.kult.'!I37+'62-samodz.publ.ZOZ samorz.'!I37+'82-samorz.osoba prawna'!I37</f>
        <v>0</v>
      </c>
      <c r="J37" s="121">
        <f>+'42-samorz.inst.kult.'!J37+'62-samodz.publ.ZOZ samorz.'!J37+'82-samorz.osoba prawna'!J37</f>
        <v>0</v>
      </c>
      <c r="K37" s="121">
        <f>+'42-samorz.inst.kult.'!K37+'62-samodz.publ.ZOZ samorz.'!K37+'82-samorz.osoba prawna'!K37</f>
        <v>0</v>
      </c>
      <c r="L37" s="121">
        <f>+'42-samorz.inst.kult.'!L37+'62-samodz.publ.ZOZ samorz.'!L37+'82-samorz.osoba prawna'!L37</f>
        <v>0</v>
      </c>
      <c r="M37" s="121">
        <f>+'42-samorz.inst.kult.'!M37+'62-samodz.publ.ZOZ samorz.'!M37+'82-samorz.osoba prawna'!M37</f>
        <v>0</v>
      </c>
      <c r="N37" s="120">
        <f>+'42-samorz.inst.kult.'!N37+'62-samodz.publ.ZOZ samorz.'!N37+'82-samorz.osoba prawna'!N37</f>
        <v>0</v>
      </c>
      <c r="O37" s="122">
        <f>+'42-samorz.inst.kult.'!O37+'62-samodz.publ.ZOZ samorz.'!O37+'82-samorz.osoba prawna'!O37</f>
        <v>0</v>
      </c>
      <c r="P37" s="123">
        <f>+'42-samorz.inst.kult.'!P37+'62-samodz.publ.ZOZ samorz.'!P37+'82-samorz.osoba prawna'!P37</f>
        <v>0</v>
      </c>
      <c r="Q37" s="124">
        <f>+'42-samorz.inst.kult.'!Q37+'62-samodz.publ.ZOZ samorz.'!Q37+'82-samorz.osoba prawna'!Q37</f>
        <v>0</v>
      </c>
      <c r="R37" s="125">
        <f>+'42-samorz.inst.kult.'!R37+'62-samodz.publ.ZOZ samorz.'!R37+'82-samorz.osoba prawna'!R37</f>
        <v>0</v>
      </c>
    </row>
    <row r="38" spans="1:18" s="126" customFormat="1" ht="18" customHeight="1">
      <c r="A38" s="116" t="s">
        <v>80</v>
      </c>
      <c r="B38" s="117"/>
      <c r="C38" s="118">
        <f>+'42-samorz.inst.kult.'!C38+'62-samodz.publ.ZOZ samorz.'!C38+'82-samorz.osoba prawna'!C38</f>
        <v>0</v>
      </c>
      <c r="D38" s="119">
        <f>+'42-samorz.inst.kult.'!D38+'62-samodz.publ.ZOZ samorz.'!D38+'82-samorz.osoba prawna'!D38</f>
        <v>0</v>
      </c>
      <c r="E38" s="121">
        <f>+'42-samorz.inst.kult.'!E38+'62-samodz.publ.ZOZ samorz.'!E38+'82-samorz.osoba prawna'!E38</f>
        <v>0</v>
      </c>
      <c r="F38" s="121">
        <f>+'42-samorz.inst.kult.'!F38+'62-samodz.publ.ZOZ samorz.'!F38+'82-samorz.osoba prawna'!F38</f>
        <v>0</v>
      </c>
      <c r="G38" s="121">
        <f>+'42-samorz.inst.kult.'!G38+'62-samodz.publ.ZOZ samorz.'!G38+'82-samorz.osoba prawna'!G38</f>
        <v>0</v>
      </c>
      <c r="H38" s="121">
        <f>+'42-samorz.inst.kult.'!H38+'62-samodz.publ.ZOZ samorz.'!H38+'82-samorz.osoba prawna'!H38</f>
        <v>0</v>
      </c>
      <c r="I38" s="121">
        <f>+'42-samorz.inst.kult.'!I38+'62-samodz.publ.ZOZ samorz.'!I38+'82-samorz.osoba prawna'!I38</f>
        <v>0</v>
      </c>
      <c r="J38" s="121">
        <f>+'42-samorz.inst.kult.'!J38+'62-samodz.publ.ZOZ samorz.'!J38+'82-samorz.osoba prawna'!J38</f>
        <v>0</v>
      </c>
      <c r="K38" s="121">
        <f>+'42-samorz.inst.kult.'!K38+'62-samodz.publ.ZOZ samorz.'!K38+'82-samorz.osoba prawna'!K38</f>
        <v>0</v>
      </c>
      <c r="L38" s="121">
        <f>+'42-samorz.inst.kult.'!L38+'62-samodz.publ.ZOZ samorz.'!L38+'82-samorz.osoba prawna'!L38</f>
        <v>0</v>
      </c>
      <c r="M38" s="121">
        <f>+'42-samorz.inst.kult.'!M38+'62-samodz.publ.ZOZ samorz.'!M38+'82-samorz.osoba prawna'!M38</f>
        <v>0</v>
      </c>
      <c r="N38" s="120">
        <f>+'42-samorz.inst.kult.'!N38+'62-samodz.publ.ZOZ samorz.'!N38+'82-samorz.osoba prawna'!N38</f>
        <v>0</v>
      </c>
      <c r="O38" s="122">
        <f>+'42-samorz.inst.kult.'!O38+'62-samodz.publ.ZOZ samorz.'!O38+'82-samorz.osoba prawna'!O38</f>
        <v>0</v>
      </c>
      <c r="P38" s="123">
        <f>+'42-samorz.inst.kult.'!P38+'62-samodz.publ.ZOZ samorz.'!P38+'82-samorz.osoba prawna'!P38</f>
        <v>0</v>
      </c>
      <c r="Q38" s="124">
        <f>+'42-samorz.inst.kult.'!Q38+'62-samodz.publ.ZOZ samorz.'!Q38+'82-samorz.osoba prawna'!Q38</f>
        <v>0</v>
      </c>
      <c r="R38" s="125">
        <f>+'42-samorz.inst.kult.'!R38+'62-samodz.publ.ZOZ samorz.'!R38+'82-samorz.osoba prawna'!R38</f>
        <v>0</v>
      </c>
    </row>
    <row r="39" spans="1:18" s="126" customFormat="1" ht="28.5" customHeight="1">
      <c r="A39" s="133" t="s">
        <v>81</v>
      </c>
      <c r="B39" s="133"/>
      <c r="C39" s="129">
        <f>+'42-samorz.inst.kult.'!C39+'62-samodz.publ.ZOZ samorz.'!C39+'82-samorz.osoba prawna'!C39</f>
        <v>0</v>
      </c>
      <c r="D39" s="130">
        <f>+'42-samorz.inst.kult.'!D39+'62-samodz.publ.ZOZ samorz.'!D39+'82-samorz.osoba prawna'!D39</f>
        <v>0</v>
      </c>
      <c r="E39" s="121">
        <f>+'42-samorz.inst.kult.'!E39+'62-samodz.publ.ZOZ samorz.'!E39+'82-samorz.osoba prawna'!E39</f>
        <v>0</v>
      </c>
      <c r="F39" s="121">
        <f>+'42-samorz.inst.kult.'!F39+'62-samodz.publ.ZOZ samorz.'!F39+'82-samorz.osoba prawna'!F39</f>
        <v>0</v>
      </c>
      <c r="G39" s="121">
        <f>+'42-samorz.inst.kult.'!G39+'62-samodz.publ.ZOZ samorz.'!G39+'82-samorz.osoba prawna'!G39</f>
        <v>0</v>
      </c>
      <c r="H39" s="121">
        <f>+'42-samorz.inst.kult.'!H39+'62-samodz.publ.ZOZ samorz.'!H39+'82-samorz.osoba prawna'!H39</f>
        <v>0</v>
      </c>
      <c r="I39" s="121">
        <f>+'42-samorz.inst.kult.'!I39+'62-samodz.publ.ZOZ samorz.'!I39+'82-samorz.osoba prawna'!I39</f>
        <v>0</v>
      </c>
      <c r="J39" s="121">
        <f>+'42-samorz.inst.kult.'!J39+'62-samodz.publ.ZOZ samorz.'!J39+'82-samorz.osoba prawna'!J39</f>
        <v>0</v>
      </c>
      <c r="K39" s="121">
        <f>+'42-samorz.inst.kult.'!K39+'62-samodz.publ.ZOZ samorz.'!K39+'82-samorz.osoba prawna'!K39</f>
        <v>0</v>
      </c>
      <c r="L39" s="121">
        <f>+'42-samorz.inst.kult.'!L39+'62-samodz.publ.ZOZ samorz.'!L39+'82-samorz.osoba prawna'!L39</f>
        <v>0</v>
      </c>
      <c r="M39" s="121">
        <f>+'42-samorz.inst.kult.'!M39+'62-samodz.publ.ZOZ samorz.'!M39+'82-samorz.osoba prawna'!M39</f>
        <v>0</v>
      </c>
      <c r="N39" s="121">
        <f>+'42-samorz.inst.kult.'!N39+'62-samodz.publ.ZOZ samorz.'!N39+'82-samorz.osoba prawna'!N39</f>
        <v>0</v>
      </c>
      <c r="O39" s="122">
        <f>+'42-samorz.inst.kult.'!O39+'62-samodz.publ.ZOZ samorz.'!O39+'82-samorz.osoba prawna'!O39</f>
        <v>0</v>
      </c>
      <c r="P39" s="123">
        <f>+'42-samorz.inst.kult.'!P39+'62-samodz.publ.ZOZ samorz.'!P39+'82-samorz.osoba prawna'!P39</f>
        <v>0</v>
      </c>
      <c r="Q39" s="124">
        <f>+'42-samorz.inst.kult.'!Q39+'62-samodz.publ.ZOZ samorz.'!Q39+'82-samorz.osoba prawna'!Q39</f>
        <v>0</v>
      </c>
      <c r="R39" s="125">
        <f>+'42-samorz.inst.kult.'!R39+'62-samodz.publ.ZOZ samorz.'!R39+'82-samorz.osoba prawna'!R39</f>
        <v>0</v>
      </c>
    </row>
    <row r="40" spans="1:18" s="126" customFormat="1" ht="26.25" customHeight="1">
      <c r="A40" s="134" t="s">
        <v>82</v>
      </c>
      <c r="B40" s="134"/>
      <c r="C40" s="135">
        <f>+'42-samorz.inst.kult.'!C40+'62-samodz.publ.ZOZ samorz.'!C40+'82-samorz.osoba prawna'!C40</f>
        <v>0</v>
      </c>
      <c r="D40" s="136">
        <f>+'42-samorz.inst.kult.'!D40+'62-samodz.publ.ZOZ samorz.'!D40+'82-samorz.osoba prawna'!D40</f>
        <v>0</v>
      </c>
      <c r="E40" s="137">
        <f>+'42-samorz.inst.kult.'!E40+'62-samodz.publ.ZOZ samorz.'!E40+'82-samorz.osoba prawna'!E40</f>
        <v>0</v>
      </c>
      <c r="F40" s="138">
        <f>+'42-samorz.inst.kult.'!F40+'62-samodz.publ.ZOZ samorz.'!F40+'82-samorz.osoba prawna'!F40</f>
        <v>0</v>
      </c>
      <c r="G40" s="138">
        <f>+'42-samorz.inst.kult.'!G40+'62-samodz.publ.ZOZ samorz.'!G40+'82-samorz.osoba prawna'!G40</f>
        <v>0</v>
      </c>
      <c r="H40" s="138">
        <f>+'42-samorz.inst.kult.'!H40+'62-samodz.publ.ZOZ samorz.'!H40+'82-samorz.osoba prawna'!H40</f>
        <v>0</v>
      </c>
      <c r="I40" s="137">
        <f>+'42-samorz.inst.kult.'!I40+'62-samodz.publ.ZOZ samorz.'!I40+'82-samorz.osoba prawna'!I40</f>
        <v>0</v>
      </c>
      <c r="J40" s="138">
        <f>+'42-samorz.inst.kult.'!J40+'62-samodz.publ.ZOZ samorz.'!J40+'82-samorz.osoba prawna'!J40</f>
        <v>0</v>
      </c>
      <c r="K40" s="138">
        <f>+'42-samorz.inst.kult.'!K40+'62-samodz.publ.ZOZ samorz.'!K40+'82-samorz.osoba prawna'!K40</f>
        <v>0</v>
      </c>
      <c r="L40" s="138">
        <f>+'42-samorz.inst.kult.'!L40+'62-samodz.publ.ZOZ samorz.'!L40+'82-samorz.osoba prawna'!L40</f>
        <v>0</v>
      </c>
      <c r="M40" s="138">
        <f>+'42-samorz.inst.kult.'!M40+'62-samodz.publ.ZOZ samorz.'!M40+'82-samorz.osoba prawna'!M40</f>
        <v>0</v>
      </c>
      <c r="N40" s="137">
        <f>+'42-samorz.inst.kult.'!N40+'62-samodz.publ.ZOZ samorz.'!N40+'82-samorz.osoba prawna'!N40</f>
        <v>0</v>
      </c>
      <c r="O40" s="139">
        <f>+'42-samorz.inst.kult.'!O40+'62-samodz.publ.ZOZ samorz.'!O40+'82-samorz.osoba prawna'!O40</f>
        <v>0</v>
      </c>
      <c r="P40" s="140">
        <f>+'42-samorz.inst.kult.'!P40+'62-samodz.publ.ZOZ samorz.'!P40+'82-samorz.osoba prawna'!P40</f>
        <v>0</v>
      </c>
      <c r="Q40" s="141">
        <f>+'42-samorz.inst.kult.'!Q40+'62-samodz.publ.ZOZ samorz.'!Q40+'82-samorz.osoba prawna'!Q40</f>
        <v>0</v>
      </c>
      <c r="R40" s="139">
        <f>+'42-samorz.inst.kult.'!R40+'62-samodz.publ.ZOZ samorz.'!R40+'82-samorz.osoba prawna'!R40</f>
        <v>0</v>
      </c>
    </row>
    <row r="42" spans="1:13" s="144" customFormat="1" ht="19.5" customHeight="1">
      <c r="A42" s="142" t="s">
        <v>83</v>
      </c>
      <c r="B42" s="142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</row>
    <row r="43" spans="1:13" s="144" customFormat="1" ht="13.5" hidden="1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</row>
    <row r="44" spans="1:13" s="144" customFormat="1" ht="12.75">
      <c r="A44" s="145" t="s">
        <v>27</v>
      </c>
      <c r="B44" s="145"/>
      <c r="C44" s="145"/>
      <c r="D44" s="145"/>
      <c r="E44" s="145"/>
      <c r="F44" s="146"/>
      <c r="G44" s="147" t="s">
        <v>84</v>
      </c>
      <c r="H44" s="147"/>
      <c r="I44" s="147"/>
      <c r="J44" s="147"/>
      <c r="K44" s="147"/>
      <c r="L44" s="147"/>
      <c r="M44" s="148"/>
    </row>
    <row r="45" spans="1:13" s="144" customFormat="1" ht="12.75">
      <c r="A45" s="145"/>
      <c r="B45" s="145"/>
      <c r="C45" s="145"/>
      <c r="D45" s="145"/>
      <c r="E45" s="145"/>
      <c r="F45" s="149" t="s">
        <v>85</v>
      </c>
      <c r="G45" s="150" t="s">
        <v>46</v>
      </c>
      <c r="H45" s="151"/>
      <c r="I45" s="151"/>
      <c r="J45" s="151"/>
      <c r="K45" s="152"/>
      <c r="L45" s="153"/>
      <c r="M45" s="148"/>
    </row>
    <row r="46" spans="1:13" s="144" customFormat="1" ht="12.75">
      <c r="A46" s="145"/>
      <c r="B46" s="145"/>
      <c r="C46" s="145"/>
      <c r="D46" s="145"/>
      <c r="E46" s="145"/>
      <c r="F46" s="149" t="s">
        <v>31</v>
      </c>
      <c r="G46" s="150" t="s">
        <v>86</v>
      </c>
      <c r="H46" s="150" t="s">
        <v>87</v>
      </c>
      <c r="I46" s="150" t="s">
        <v>37</v>
      </c>
      <c r="J46" s="150" t="s">
        <v>38</v>
      </c>
      <c r="K46" s="154" t="s">
        <v>39</v>
      </c>
      <c r="L46" s="155" t="s">
        <v>88</v>
      </c>
      <c r="M46" s="143"/>
    </row>
    <row r="47" spans="1:13" s="144" customFormat="1" ht="12.75">
      <c r="A47" s="145"/>
      <c r="B47" s="145"/>
      <c r="C47" s="145"/>
      <c r="D47" s="145"/>
      <c r="E47" s="145"/>
      <c r="F47" s="149" t="s">
        <v>34</v>
      </c>
      <c r="G47" s="150" t="s">
        <v>35</v>
      </c>
      <c r="H47" s="150"/>
      <c r="I47" s="156"/>
      <c r="J47" s="154"/>
      <c r="K47" s="157"/>
      <c r="L47" s="155" t="s">
        <v>46</v>
      </c>
      <c r="M47" s="143"/>
    </row>
    <row r="48" spans="1:13" s="144" customFormat="1" ht="12.75">
      <c r="A48" s="145"/>
      <c r="B48" s="145"/>
      <c r="C48" s="145"/>
      <c r="D48" s="145"/>
      <c r="E48" s="145"/>
      <c r="F48" s="149" t="s">
        <v>89</v>
      </c>
      <c r="G48" s="154" t="s">
        <v>49</v>
      </c>
      <c r="H48" s="156"/>
      <c r="I48" s="150"/>
      <c r="J48" s="152"/>
      <c r="K48" s="158"/>
      <c r="L48" s="153"/>
      <c r="M48" s="143"/>
    </row>
    <row r="49" spans="1:13" s="144" customFormat="1" ht="13.5">
      <c r="A49" s="145"/>
      <c r="B49" s="145"/>
      <c r="C49" s="145"/>
      <c r="D49" s="145"/>
      <c r="E49" s="145"/>
      <c r="F49" s="159"/>
      <c r="G49" s="160" t="s">
        <v>90</v>
      </c>
      <c r="H49" s="161"/>
      <c r="I49" s="162"/>
      <c r="J49" s="161"/>
      <c r="K49" s="163"/>
      <c r="L49" s="153"/>
      <c r="M49" s="143"/>
    </row>
    <row r="50" spans="1:13" s="144" customFormat="1" ht="13.5">
      <c r="A50" s="164">
        <v>1</v>
      </c>
      <c r="B50" s="164"/>
      <c r="C50" s="164"/>
      <c r="D50" s="164"/>
      <c r="E50" s="164"/>
      <c r="F50" s="165">
        <v>2</v>
      </c>
      <c r="G50" s="166">
        <v>3</v>
      </c>
      <c r="H50" s="166">
        <v>4</v>
      </c>
      <c r="I50" s="166">
        <v>5</v>
      </c>
      <c r="J50" s="166">
        <v>6</v>
      </c>
      <c r="K50" s="167">
        <v>7</v>
      </c>
      <c r="L50" s="168">
        <v>8</v>
      </c>
      <c r="M50" s="143"/>
    </row>
    <row r="51" spans="1:13" s="144" customFormat="1" ht="25.5" customHeight="1">
      <c r="A51" s="169" t="s">
        <v>91</v>
      </c>
      <c r="B51" s="169"/>
      <c r="C51" s="169"/>
      <c r="D51" s="169"/>
      <c r="E51" s="169"/>
      <c r="F51" s="170">
        <f>+'42-samorz.inst.kult.'!F51+'62-samodz.publ.ZOZ samorz.'!F51+'82-samorz.osoba prawna'!F51</f>
        <v>0</v>
      </c>
      <c r="G51" s="171">
        <f>+'42-samorz.inst.kult.'!G51+'62-samodz.publ.ZOZ samorz.'!G51+'82-samorz.osoba prawna'!G51</f>
        <v>0</v>
      </c>
      <c r="H51" s="172">
        <f>+'42-samorz.inst.kult.'!H51+'62-samodz.publ.ZOZ samorz.'!H51+'82-samorz.osoba prawna'!H51</f>
        <v>0</v>
      </c>
      <c r="I51" s="172">
        <f>+'42-samorz.inst.kult.'!I51+'62-samodz.publ.ZOZ samorz.'!I51+'82-samorz.osoba prawna'!I51</f>
        <v>0</v>
      </c>
      <c r="J51" s="172">
        <f>+'42-samorz.inst.kult.'!J51+'62-samodz.publ.ZOZ samorz.'!J51+'82-samorz.osoba prawna'!J51</f>
        <v>0</v>
      </c>
      <c r="K51" s="173">
        <f>+'42-samorz.inst.kult.'!K51+'62-samodz.publ.ZOZ samorz.'!K51+'82-samorz.osoba prawna'!K51</f>
        <v>0</v>
      </c>
      <c r="L51" s="174">
        <f>+'42-samorz.inst.kult.'!L51+'62-samodz.publ.ZOZ samorz.'!L51+'82-samorz.osoba prawna'!L51</f>
        <v>0</v>
      </c>
      <c r="M51" s="143"/>
    </row>
    <row r="52" spans="1:13" s="144" customFormat="1" ht="25.5" customHeight="1">
      <c r="A52" s="169" t="s">
        <v>92</v>
      </c>
      <c r="B52" s="169"/>
      <c r="C52" s="169"/>
      <c r="D52" s="169"/>
      <c r="E52" s="169"/>
      <c r="F52" s="175">
        <f>+'42-samorz.inst.kult.'!F52+'62-samodz.publ.ZOZ samorz.'!F52+'82-samorz.osoba prawna'!F52</f>
        <v>0</v>
      </c>
      <c r="G52" s="176">
        <f>+'42-samorz.inst.kult.'!G52+'62-samodz.publ.ZOZ samorz.'!G52+'82-samorz.osoba prawna'!G52</f>
        <v>0</v>
      </c>
      <c r="H52" s="177">
        <f>+'42-samorz.inst.kult.'!H52+'62-samodz.publ.ZOZ samorz.'!H52+'82-samorz.osoba prawna'!H52</f>
        <v>0</v>
      </c>
      <c r="I52" s="177">
        <f>+'42-samorz.inst.kult.'!I52+'62-samodz.publ.ZOZ samorz.'!I52+'82-samorz.osoba prawna'!I52</f>
        <v>0</v>
      </c>
      <c r="J52" s="177">
        <f>+'42-samorz.inst.kult.'!J52+'62-samodz.publ.ZOZ samorz.'!J52+'82-samorz.osoba prawna'!J52</f>
        <v>0</v>
      </c>
      <c r="K52" s="173">
        <f>+'42-samorz.inst.kult.'!K52+'62-samodz.publ.ZOZ samorz.'!K52+'82-samorz.osoba prawna'!K52</f>
        <v>0</v>
      </c>
      <c r="L52" s="178">
        <f>+'42-samorz.inst.kult.'!L52+'62-samodz.publ.ZOZ samorz.'!L52+'82-samorz.osoba prawna'!L52</f>
        <v>0</v>
      </c>
      <c r="M52" s="143"/>
    </row>
    <row r="53" spans="1:13" s="144" customFormat="1" ht="25.5" customHeight="1">
      <c r="A53" s="179" t="s">
        <v>93</v>
      </c>
      <c r="B53" s="179"/>
      <c r="C53" s="179"/>
      <c r="D53" s="179"/>
      <c r="E53" s="179"/>
      <c r="F53" s="180">
        <f>+'42-samorz.inst.kult.'!F53+'62-samodz.publ.ZOZ samorz.'!F53+'82-samorz.osoba prawna'!F53</f>
        <v>0</v>
      </c>
      <c r="G53" s="177">
        <f>+'42-samorz.inst.kult.'!G53+'62-samodz.publ.ZOZ samorz.'!G53+'82-samorz.osoba prawna'!G53</f>
        <v>0</v>
      </c>
      <c r="H53" s="177">
        <f>+'42-samorz.inst.kult.'!H53+'62-samodz.publ.ZOZ samorz.'!H53+'82-samorz.osoba prawna'!H53</f>
        <v>0</v>
      </c>
      <c r="I53" s="177">
        <f>+'42-samorz.inst.kult.'!I53+'62-samodz.publ.ZOZ samorz.'!I53+'82-samorz.osoba prawna'!I53</f>
        <v>0</v>
      </c>
      <c r="J53" s="177">
        <f>+'42-samorz.inst.kult.'!J53+'62-samodz.publ.ZOZ samorz.'!J53+'82-samorz.osoba prawna'!J53</f>
        <v>0</v>
      </c>
      <c r="K53" s="173">
        <f>+'42-samorz.inst.kult.'!K53+'62-samodz.publ.ZOZ samorz.'!K53+'82-samorz.osoba prawna'!K53</f>
        <v>0</v>
      </c>
      <c r="L53" s="178">
        <f>+'42-samorz.inst.kult.'!L53+'62-samodz.publ.ZOZ samorz.'!L53+'82-samorz.osoba prawna'!L53</f>
        <v>0</v>
      </c>
      <c r="M53" s="143"/>
    </row>
    <row r="54" spans="1:13" s="144" customFormat="1" ht="25.5" customHeight="1">
      <c r="A54" s="181" t="s">
        <v>94</v>
      </c>
      <c r="B54" s="181"/>
      <c r="C54" s="181"/>
      <c r="D54" s="181"/>
      <c r="E54" s="181"/>
      <c r="F54" s="182">
        <f>+'42-samorz.inst.kult.'!F54+'62-samodz.publ.ZOZ samorz.'!F54+'82-samorz.osoba prawna'!F54</f>
        <v>0</v>
      </c>
      <c r="G54" s="183">
        <f>+'42-samorz.inst.kult.'!G54+'62-samodz.publ.ZOZ samorz.'!G54+'82-samorz.osoba prawna'!G54</f>
        <v>0</v>
      </c>
      <c r="H54" s="183">
        <f>+'42-samorz.inst.kult.'!H54+'62-samodz.publ.ZOZ samorz.'!H54+'82-samorz.osoba prawna'!H54</f>
        <v>0</v>
      </c>
      <c r="I54" s="183">
        <f>+'42-samorz.inst.kult.'!I54+'62-samodz.publ.ZOZ samorz.'!I54+'82-samorz.osoba prawna'!I54</f>
        <v>0</v>
      </c>
      <c r="J54" s="183">
        <f>+'42-samorz.inst.kult.'!J54+'62-samodz.publ.ZOZ samorz.'!J54+'82-samorz.osoba prawna'!J54</f>
        <v>0</v>
      </c>
      <c r="K54" s="183">
        <f>+'42-samorz.inst.kult.'!K54+'62-samodz.publ.ZOZ samorz.'!K54+'82-samorz.osoba prawna'!K54</f>
        <v>0</v>
      </c>
      <c r="L54" s="184">
        <f>+'42-samorz.inst.kult.'!L54+'62-samodz.publ.ZOZ samorz.'!L54+'82-samorz.osoba prawna'!L54</f>
        <v>0</v>
      </c>
      <c r="M54" s="143"/>
    </row>
    <row r="55" spans="1:13" s="144" customFormat="1" ht="15.75" customHeight="1">
      <c r="A55" s="185"/>
      <c r="B55" s="186"/>
      <c r="C55" s="186"/>
      <c r="D55" s="186"/>
      <c r="E55" s="186"/>
      <c r="F55" s="187"/>
      <c r="G55" s="188"/>
      <c r="H55" s="187"/>
      <c r="I55" s="187"/>
      <c r="J55" s="187"/>
      <c r="K55" s="187"/>
      <c r="L55" s="143"/>
      <c r="M55" s="143"/>
    </row>
    <row r="56" ht="12.75">
      <c r="H56" s="189">
        <f>+IF(OR(ISBLANK(H8),ISBLANK(K8)),"Nie wypełniono okresu sprawozdawczego!! Takie sprawozdanie NIE BĘDZIE przyjęte z przyczyn formalnych !!","")</f>
        <v>0</v>
      </c>
    </row>
    <row r="57" ht="12.75">
      <c r="H57" s="189">
        <f>+IF(ISBLANK(JEDNOSTKA),"Nie podano nazwy jednostki sprawozdawczej!! Takie sprawozdanie NIE BĘDZIE przyjęte z przyczyn formalnych !!","")</f>
        <v>0</v>
      </c>
    </row>
    <row r="58" ht="12.75">
      <c r="H58" s="189">
        <f>+IF(ISBLANK(A6),"Nie podano ADRESU jednostki sprawozdawczej!! Takie sprawozdanie NIE BĘDZIE przyjęte z przyczyn formalnych !!","")</f>
        <v>0</v>
      </c>
    </row>
    <row r="59" ht="12.75">
      <c r="H59" s="189">
        <f>+IF(ISBLANK(REGON),"Nie podano REGONU jednostki sprawozdawczej!! Takie sprawozdanie NIE BĘDZIE przyjęte z przyczyn formalnych !!","")</f>
        <v>0</v>
      </c>
    </row>
    <row r="60" ht="14.25" customHeight="1"/>
    <row r="61" spans="1:11" ht="14.25" customHeight="1">
      <c r="A61" s="190" t="s">
        <v>95</v>
      </c>
      <c r="B61" s="190"/>
      <c r="D61" s="191">
        <v>897420025</v>
      </c>
      <c r="F61" s="192">
        <f ca="1">TODAY()</f>
        <v>43518</v>
      </c>
      <c r="H61" s="193" t="s">
        <v>96</v>
      </c>
      <c r="I61" s="193"/>
      <c r="J61" s="193"/>
      <c r="K61" s="193"/>
    </row>
    <row r="62" spans="1:11" ht="4.5" customHeight="1">
      <c r="A62" s="194" t="s">
        <v>97</v>
      </c>
      <c r="B62" s="194"/>
      <c r="D62" s="41" t="s">
        <v>98</v>
      </c>
      <c r="F62" s="41" t="s">
        <v>98</v>
      </c>
      <c r="H62" s="194" t="s">
        <v>99</v>
      </c>
      <c r="I62" s="194"/>
      <c r="J62" s="194"/>
      <c r="K62" s="194"/>
    </row>
    <row r="63" spans="1:11" ht="14.25" customHeight="1">
      <c r="A63" s="194" t="s">
        <v>100</v>
      </c>
      <c r="B63" s="194"/>
      <c r="D63" s="41" t="s">
        <v>101</v>
      </c>
      <c r="F63" s="41" t="s">
        <v>102</v>
      </c>
      <c r="H63" s="194" t="s">
        <v>103</v>
      </c>
      <c r="I63" s="194"/>
      <c r="J63" s="194"/>
      <c r="K63" s="194"/>
    </row>
    <row r="64" spans="1:11" ht="14.25" customHeight="1">
      <c r="A64" s="195">
        <f>+IF(ISBLANK(A61),"Brak nazwiska Skarbnika","")</f>
        <v>0</v>
      </c>
      <c r="B64" s="195"/>
      <c r="D64" s="196">
        <f>+IF(ISBLANK(D61),"Brak telefonu","")</f>
        <v>0</v>
      </c>
      <c r="H64" s="195">
        <f>+IF(ISBLANK(H61),"Brak nazwiska","")</f>
        <v>0</v>
      </c>
      <c r="I64" s="195"/>
      <c r="J64" s="195"/>
      <c r="K64" s="195"/>
    </row>
    <row r="65" ht="14.25" customHeight="1">
      <c r="H65" s="197"/>
    </row>
    <row r="66" ht="14.25" customHeight="1"/>
    <row r="67" ht="14.25" customHeight="1"/>
    <row r="68" ht="14.25" customHeight="1"/>
    <row r="69" ht="14.25" customHeight="1"/>
    <row r="70" ht="14.25" customHeight="1">
      <c r="D70" s="198"/>
    </row>
    <row r="73" ht="12.75">
      <c r="M73" s="1" t="s">
        <v>104</v>
      </c>
    </row>
    <row r="84" ht="12.75">
      <c r="C84" s="199"/>
    </row>
  </sheetData>
  <sheetProtection password="D4EF" sheet="1" objects="1" scenarios="1" formatCells="0" formatColumns="0" formatRows="0"/>
  <mergeCells count="32">
    <mergeCell ref="C2:M3"/>
    <mergeCell ref="A3:B4"/>
    <mergeCell ref="C4:M4"/>
    <mergeCell ref="N4:Q8"/>
    <mergeCell ref="C5:M5"/>
    <mergeCell ref="A6:B6"/>
    <mergeCell ref="C6:M6"/>
    <mergeCell ref="A8:B8"/>
    <mergeCell ref="C9:E9"/>
    <mergeCell ref="C10:E10"/>
    <mergeCell ref="C11:E11"/>
    <mergeCell ref="F13:I13"/>
    <mergeCell ref="A15:B22"/>
    <mergeCell ref="D15:O16"/>
    <mergeCell ref="P15:R16"/>
    <mergeCell ref="A39:B39"/>
    <mergeCell ref="A40:B40"/>
    <mergeCell ref="A44:E49"/>
    <mergeCell ref="G44:L44"/>
    <mergeCell ref="A50:E50"/>
    <mergeCell ref="A51:E51"/>
    <mergeCell ref="A52:E52"/>
    <mergeCell ref="A53:E53"/>
    <mergeCell ref="A54:E54"/>
    <mergeCell ref="A61:B61"/>
    <mergeCell ref="H61:K61"/>
    <mergeCell ref="A62:B62"/>
    <mergeCell ref="H62:K62"/>
    <mergeCell ref="A63:B63"/>
    <mergeCell ref="H63:K63"/>
    <mergeCell ref="A64:B64"/>
    <mergeCell ref="H64:K64"/>
  </mergeCells>
  <conditionalFormatting sqref="J24:J30 J34:J40 F31:G31 I31:R31 F32:J32 F33:G33 I33:J33 L32:R33">
    <cfRule type="cellIs" priority="1" dxfId="0" operator="notEqual" stopIfTrue="1">
      <formula>0</formula>
    </cfRule>
  </conditionalFormatting>
  <conditionalFormatting sqref="C9:E11">
    <cfRule type="expression" priority="2" dxfId="1" stopIfTrue="1">
      <formula>NOT(ISERROR(SEARCH("nie ma takie",C9)))</formula>
    </cfRule>
  </conditionalFormatting>
  <conditionalFormatting sqref="H33">
    <cfRule type="cellIs" priority="3" dxfId="0" operator="notEqual" stopIfTrue="1">
      <formula>0</formula>
    </cfRule>
  </conditionalFormatting>
  <conditionalFormatting sqref="A3:B4">
    <cfRule type="cellIs" priority="4" dxfId="1" operator="equal" stopIfTrue="1">
      <formula>"brak nazwy jednostki"</formula>
    </cfRule>
  </conditionalFormatting>
  <conditionalFormatting sqref="A6:B6">
    <cfRule type="cellIs" priority="5" dxfId="1" operator="equal" stopIfTrue="1">
      <formula>"brak adresu jst"</formula>
    </cfRule>
  </conditionalFormatting>
  <conditionalFormatting sqref="A8:B8">
    <cfRule type="cellIs" priority="6" dxfId="1" operator="equal" stopIfTrue="1">
      <formula>"brak numeru REGON"</formula>
    </cfRule>
  </conditionalFormatting>
  <dataValidations count="4">
    <dataValidation type="whole" allowBlank="1" showErrorMessage="1" errorTitle="Podaj poprawny kwartał" error="Kwartał musi być liczbą od 1 do 4. " sqref="H8">
      <formula1>1</formula1>
      <formula2>4</formula2>
    </dataValidation>
    <dataValidation type="whole" allowBlank="1" showErrorMessage="1" errorTitle="Podaj poprawny ROK " error="Ten formularz jest przeznaczony do obsługi sprawozdań za okresy sprawozdawcze od I kw 2010 do odwołania. Nie można używać go do okresów wcześniejszych." sqref="K8">
      <formula1>2010</formula1>
      <formula2>+YEAR(TODAY())</formula2>
    </dataValidation>
    <dataValidation type="whole" allowBlank="1" showErrorMessage="1" sqref="F11:H11">
      <formula1>0</formula1>
      <formula2>99</formula2>
    </dataValidation>
    <dataValidation type="whole" allowBlank="1" showErrorMessage="1" sqref="I11">
      <formula1>0</formula1>
      <formula2>3</formula2>
    </dataValidation>
  </dataValidations>
  <printOptions horizontalCentered="1"/>
  <pageMargins left="0.39375" right="0.39375" top="0.7875" bottom="0.7875" header="0.5118055555555555" footer="0.39375"/>
  <pageSetup fitToHeight="1" fitToWidth="1" horizontalDpi="300" verticalDpi="300" orientation="landscape" paperSize="9"/>
  <headerFooter alignWithMargins="0">
    <oddFooter>&amp;L&amp;A&amp;C&amp;F&amp;R&amp;9Wydrukowano: &amp;D &amp;T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23"/>
  <sheetViews>
    <sheetView workbookViewId="0" topLeftCell="A1">
      <selection activeCell="J13" sqref="J13"/>
    </sheetView>
  </sheetViews>
  <sheetFormatPr defaultColWidth="11.00390625" defaultRowHeight="12.75"/>
  <cols>
    <col min="1" max="1" width="12.875" style="0" customWidth="1"/>
    <col min="2" max="2" width="4.125" style="0" customWidth="1"/>
    <col min="3" max="3" width="3.50390625" style="0" customWidth="1"/>
    <col min="4" max="4" width="3.75390625" style="0" customWidth="1"/>
    <col min="5" max="5" width="3.375" style="0" customWidth="1"/>
    <col min="6" max="6" width="3.25390625" style="0" customWidth="1"/>
    <col min="7" max="7" width="5.00390625" style="0" customWidth="1"/>
    <col min="8" max="9" width="10.00390625" style="0" customWidth="1"/>
    <col min="10" max="10" width="11.00390625" style="0" customWidth="1"/>
    <col min="11" max="11" width="9.00390625" style="0" customWidth="1"/>
    <col min="12" max="171" width="11.75390625" style="0" customWidth="1"/>
    <col min="172" max="16384" width="9.00390625" style="0" customWidth="1"/>
  </cols>
  <sheetData>
    <row r="1" spans="1:256" s="388" customFormat="1" ht="12.75">
      <c r="A1" s="388" t="s">
        <v>114</v>
      </c>
      <c r="B1" s="388" t="s">
        <v>115</v>
      </c>
      <c r="C1" s="388" t="s">
        <v>116</v>
      </c>
      <c r="D1" s="388" t="s">
        <v>117</v>
      </c>
      <c r="E1" s="388" t="s">
        <v>118</v>
      </c>
      <c r="F1" s="388" t="s">
        <v>119</v>
      </c>
      <c r="G1" s="388" t="s">
        <v>120</v>
      </c>
      <c r="H1" s="388" t="s">
        <v>121</v>
      </c>
      <c r="I1" s="388" t="s">
        <v>122</v>
      </c>
      <c r="J1" s="388" t="s">
        <v>123</v>
      </c>
      <c r="K1" s="388" t="s">
        <v>124</v>
      </c>
      <c r="L1" s="388" t="s">
        <v>125</v>
      </c>
      <c r="M1" s="388" t="s">
        <v>126</v>
      </c>
      <c r="N1" s="388" t="s">
        <v>127</v>
      </c>
      <c r="O1" s="388" t="s">
        <v>128</v>
      </c>
      <c r="P1" s="388" t="s">
        <v>129</v>
      </c>
      <c r="Q1" s="388" t="s">
        <v>130</v>
      </c>
      <c r="R1" s="388" t="s">
        <v>131</v>
      </c>
      <c r="S1" s="388" t="s">
        <v>132</v>
      </c>
      <c r="T1" s="388" t="s">
        <v>133</v>
      </c>
      <c r="U1" s="388" t="s">
        <v>134</v>
      </c>
      <c r="V1" s="388" t="s">
        <v>135</v>
      </c>
      <c r="W1" s="388" t="s">
        <v>136</v>
      </c>
      <c r="X1" s="388" t="s">
        <v>137</v>
      </c>
      <c r="Y1" s="388" t="s">
        <v>138</v>
      </c>
      <c r="Z1" s="388" t="s">
        <v>139</v>
      </c>
      <c r="AA1" s="388" t="s">
        <v>140</v>
      </c>
      <c r="AB1" s="388" t="s">
        <v>141</v>
      </c>
      <c r="AC1" s="388" t="s">
        <v>142</v>
      </c>
      <c r="AD1" s="388" t="s">
        <v>143</v>
      </c>
      <c r="AE1" s="388" t="s">
        <v>144</v>
      </c>
      <c r="AF1" s="388" t="s">
        <v>145</v>
      </c>
      <c r="AG1" s="388" t="s">
        <v>146</v>
      </c>
      <c r="AH1" s="388" t="s">
        <v>147</v>
      </c>
      <c r="AI1" s="388" t="s">
        <v>148</v>
      </c>
      <c r="AJ1" s="388" t="s">
        <v>149</v>
      </c>
      <c r="AK1" s="388" t="s">
        <v>150</v>
      </c>
      <c r="AL1" s="388" t="s">
        <v>151</v>
      </c>
      <c r="AM1" s="388" t="s">
        <v>152</v>
      </c>
      <c r="AN1" s="388" t="s">
        <v>153</v>
      </c>
      <c r="AO1" s="388" t="s">
        <v>154</v>
      </c>
      <c r="AP1" s="388" t="s">
        <v>155</v>
      </c>
      <c r="AQ1" s="388" t="s">
        <v>156</v>
      </c>
      <c r="AR1" s="388" t="s">
        <v>157</v>
      </c>
      <c r="AS1" s="388" t="s">
        <v>158</v>
      </c>
      <c r="AT1" s="388" t="s">
        <v>159</v>
      </c>
      <c r="AU1" s="388" t="s">
        <v>160</v>
      </c>
      <c r="AV1" s="388" t="s">
        <v>161</v>
      </c>
      <c r="AW1" s="388" t="s">
        <v>162</v>
      </c>
      <c r="AX1" s="388" t="s">
        <v>163</v>
      </c>
      <c r="AY1" s="388" t="s">
        <v>164</v>
      </c>
      <c r="AZ1" s="388" t="s">
        <v>165</v>
      </c>
      <c r="BA1" s="388" t="s">
        <v>166</v>
      </c>
      <c r="BB1" s="388" t="s">
        <v>167</v>
      </c>
      <c r="BC1" s="388" t="s">
        <v>168</v>
      </c>
      <c r="BD1" s="388" t="s">
        <v>169</v>
      </c>
      <c r="BE1" s="388" t="s">
        <v>170</v>
      </c>
      <c r="BF1" s="388" t="s">
        <v>171</v>
      </c>
      <c r="BG1" s="388" t="s">
        <v>172</v>
      </c>
      <c r="BH1" s="388" t="s">
        <v>173</v>
      </c>
      <c r="BI1" s="388" t="s">
        <v>174</v>
      </c>
      <c r="BJ1" s="388" t="s">
        <v>175</v>
      </c>
      <c r="BK1" s="388" t="s">
        <v>176</v>
      </c>
      <c r="BL1" s="388" t="s">
        <v>177</v>
      </c>
      <c r="BM1" s="388" t="s">
        <v>178</v>
      </c>
      <c r="BN1" s="388" t="s">
        <v>179</v>
      </c>
      <c r="BO1" s="388" t="s">
        <v>180</v>
      </c>
      <c r="BP1" s="388" t="s">
        <v>181</v>
      </c>
      <c r="BQ1" s="388" t="s">
        <v>182</v>
      </c>
      <c r="BR1" s="388" t="s">
        <v>183</v>
      </c>
      <c r="BS1" s="388" t="s">
        <v>184</v>
      </c>
      <c r="BT1" s="388" t="s">
        <v>185</v>
      </c>
      <c r="BU1" s="388" t="s">
        <v>186</v>
      </c>
      <c r="BV1" s="388" t="s">
        <v>187</v>
      </c>
      <c r="BW1" s="388" t="s">
        <v>188</v>
      </c>
      <c r="BX1" s="388" t="s">
        <v>189</v>
      </c>
      <c r="BY1" s="388" t="s">
        <v>190</v>
      </c>
      <c r="BZ1" s="388" t="s">
        <v>191</v>
      </c>
      <c r="CA1" s="388" t="s">
        <v>192</v>
      </c>
      <c r="CB1" s="388" t="s">
        <v>193</v>
      </c>
      <c r="CC1" s="388" t="s">
        <v>194</v>
      </c>
      <c r="CD1" s="388" t="s">
        <v>195</v>
      </c>
      <c r="CE1" s="388" t="s">
        <v>196</v>
      </c>
      <c r="CF1" s="388" t="s">
        <v>197</v>
      </c>
      <c r="CG1" s="388" t="s">
        <v>198</v>
      </c>
      <c r="CH1" s="388" t="s">
        <v>199</v>
      </c>
      <c r="CI1" s="388" t="s">
        <v>200</v>
      </c>
      <c r="CJ1" s="388" t="s">
        <v>201</v>
      </c>
      <c r="CK1" s="388" t="s">
        <v>202</v>
      </c>
      <c r="CL1" s="388" t="s">
        <v>203</v>
      </c>
      <c r="CM1" s="388" t="s">
        <v>204</v>
      </c>
      <c r="CN1" s="388" t="s">
        <v>205</v>
      </c>
      <c r="CO1" s="388" t="s">
        <v>206</v>
      </c>
      <c r="CP1" s="388" t="s">
        <v>207</v>
      </c>
      <c r="CQ1" s="388" t="s">
        <v>208</v>
      </c>
      <c r="CR1" s="388" t="s">
        <v>209</v>
      </c>
      <c r="CS1" s="388" t="s">
        <v>210</v>
      </c>
      <c r="CT1" s="388" t="s">
        <v>211</v>
      </c>
      <c r="CU1" s="388" t="s">
        <v>212</v>
      </c>
      <c r="CV1" s="388" t="s">
        <v>213</v>
      </c>
      <c r="CW1" s="388" t="s">
        <v>214</v>
      </c>
      <c r="CX1" s="388" t="s">
        <v>215</v>
      </c>
      <c r="CY1" s="388" t="s">
        <v>216</v>
      </c>
      <c r="CZ1" s="388" t="s">
        <v>217</v>
      </c>
      <c r="DA1" s="388" t="s">
        <v>218</v>
      </c>
      <c r="DB1" s="388" t="s">
        <v>219</v>
      </c>
      <c r="DC1" s="388" t="s">
        <v>220</v>
      </c>
      <c r="DD1" s="388" t="s">
        <v>221</v>
      </c>
      <c r="DE1" s="388" t="s">
        <v>222</v>
      </c>
      <c r="DF1" s="388" t="s">
        <v>223</v>
      </c>
      <c r="DG1" s="388" t="s">
        <v>224</v>
      </c>
      <c r="DH1" s="388" t="s">
        <v>225</v>
      </c>
      <c r="DI1" s="388" t="s">
        <v>226</v>
      </c>
      <c r="DJ1" s="388" t="s">
        <v>227</v>
      </c>
      <c r="DK1" s="388" t="s">
        <v>228</v>
      </c>
      <c r="DL1" s="388" t="s">
        <v>229</v>
      </c>
      <c r="DM1" s="388" t="s">
        <v>230</v>
      </c>
      <c r="DN1" s="388" t="s">
        <v>231</v>
      </c>
      <c r="DO1" s="388" t="s">
        <v>232</v>
      </c>
      <c r="DP1" s="388" t="s">
        <v>233</v>
      </c>
      <c r="DQ1" s="388" t="s">
        <v>234</v>
      </c>
      <c r="DR1" s="388" t="s">
        <v>235</v>
      </c>
      <c r="DS1" s="388" t="s">
        <v>236</v>
      </c>
      <c r="DT1" s="388" t="s">
        <v>237</v>
      </c>
      <c r="DU1" s="388" t="s">
        <v>238</v>
      </c>
      <c r="DV1" s="388" t="s">
        <v>239</v>
      </c>
      <c r="DW1" s="388" t="s">
        <v>240</v>
      </c>
      <c r="DX1" s="388" t="s">
        <v>241</v>
      </c>
      <c r="DY1" s="388" t="s">
        <v>242</v>
      </c>
      <c r="DZ1" s="388" t="s">
        <v>243</v>
      </c>
      <c r="EA1" s="388" t="s">
        <v>244</v>
      </c>
      <c r="EB1" s="388" t="s">
        <v>245</v>
      </c>
      <c r="EC1" s="388" t="s">
        <v>246</v>
      </c>
      <c r="ED1" s="388" t="s">
        <v>247</v>
      </c>
      <c r="EE1" s="388" t="s">
        <v>248</v>
      </c>
      <c r="EF1" s="388" t="s">
        <v>249</v>
      </c>
      <c r="EG1" s="388" t="s">
        <v>250</v>
      </c>
      <c r="EH1" s="388" t="s">
        <v>251</v>
      </c>
      <c r="EI1" s="388" t="s">
        <v>252</v>
      </c>
      <c r="EJ1" s="388" t="s">
        <v>253</v>
      </c>
      <c r="EK1" s="388" t="s">
        <v>254</v>
      </c>
      <c r="EL1" s="388" t="s">
        <v>255</v>
      </c>
      <c r="EM1" s="388" t="s">
        <v>256</v>
      </c>
      <c r="EN1" s="388" t="s">
        <v>257</v>
      </c>
      <c r="EO1" s="388" t="s">
        <v>258</v>
      </c>
      <c r="EP1" s="388" t="s">
        <v>259</v>
      </c>
      <c r="EQ1" s="388" t="s">
        <v>260</v>
      </c>
      <c r="ER1" s="388" t="s">
        <v>261</v>
      </c>
      <c r="ES1" s="388" t="s">
        <v>262</v>
      </c>
      <c r="ET1" s="388" t="s">
        <v>263</v>
      </c>
      <c r="EU1" s="388" t="s">
        <v>264</v>
      </c>
      <c r="EV1" s="388" t="s">
        <v>265</v>
      </c>
      <c r="EW1" s="388" t="s">
        <v>266</v>
      </c>
      <c r="EX1" s="388" t="s">
        <v>267</v>
      </c>
      <c r="EY1" s="388" t="s">
        <v>268</v>
      </c>
      <c r="EZ1" s="388" t="s">
        <v>269</v>
      </c>
      <c r="FA1" s="388" t="s">
        <v>270</v>
      </c>
      <c r="FB1" s="388" t="s">
        <v>271</v>
      </c>
      <c r="FC1" s="388" t="s">
        <v>272</v>
      </c>
      <c r="FD1" s="388" t="s">
        <v>273</v>
      </c>
      <c r="FE1" s="388" t="s">
        <v>274</v>
      </c>
      <c r="FF1" s="388" t="s">
        <v>275</v>
      </c>
      <c r="FG1" s="388" t="s">
        <v>276</v>
      </c>
      <c r="FH1" s="388" t="s">
        <v>277</v>
      </c>
      <c r="FI1" s="388" t="s">
        <v>278</v>
      </c>
      <c r="FJ1" s="388" t="s">
        <v>279</v>
      </c>
      <c r="FK1" s="388" t="s">
        <v>280</v>
      </c>
      <c r="FL1" s="388" t="s">
        <v>281</v>
      </c>
      <c r="FM1" s="388" t="s">
        <v>282</v>
      </c>
      <c r="FN1" s="388" t="s">
        <v>283</v>
      </c>
      <c r="FO1" s="388" t="s">
        <v>284</v>
      </c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71" ht="12.75">
      <c r="A2" s="389">
        <f aca="true" t="shared" si="0" ref="A2:A17">+TEXT(WKOD,"00")&amp;TEXT(PK,"00")&amp;TEXT(GK,"00")&amp;TEXT(GT,"0")&amp;"00"</f>
        <v>0</v>
      </c>
      <c r="B2" s="389">
        <f aca="true" t="shared" si="1" ref="B2:B17">+TEXT(WKOD,"00")</f>
        <v>0</v>
      </c>
      <c r="C2" s="389">
        <f aca="true" t="shared" si="2" ref="C2:C17">+TEXT(PK,"00")</f>
        <v>0</v>
      </c>
      <c r="D2" s="389">
        <f aca="true" t="shared" si="3" ref="D2:D17">+TEXT(GK,"00")</f>
        <v>0</v>
      </c>
      <c r="E2" s="389">
        <f aca="true" t="shared" si="4" ref="E2:E17">+TEXT(GT,"0")</f>
        <v>0</v>
      </c>
      <c r="F2" s="388">
        <v>11</v>
      </c>
      <c r="G2" s="389">
        <f aca="true" t="shared" si="5" ref="G2:G17">+ROK</f>
        <v>2018</v>
      </c>
      <c r="H2" s="389">
        <f aca="true" t="shared" si="6" ref="H2:H17">+KWARTAL</f>
        <v>4</v>
      </c>
      <c r="I2" s="389">
        <v>0</v>
      </c>
      <c r="L2" s="390">
        <v>0</v>
      </c>
      <c r="M2" s="390">
        <v>0</v>
      </c>
      <c r="N2" s="390">
        <v>0</v>
      </c>
      <c r="O2" s="390">
        <v>0</v>
      </c>
      <c r="P2" s="390">
        <v>0</v>
      </c>
      <c r="Q2" s="390">
        <v>0</v>
      </c>
      <c r="R2" s="390">
        <v>0</v>
      </c>
      <c r="S2" s="390">
        <v>0</v>
      </c>
      <c r="T2" s="390">
        <v>0</v>
      </c>
      <c r="U2" s="390">
        <v>0</v>
      </c>
      <c r="V2" s="390">
        <v>0</v>
      </c>
      <c r="W2" s="390">
        <v>0</v>
      </c>
      <c r="X2" s="390">
        <v>0</v>
      </c>
      <c r="Y2" s="390">
        <v>0</v>
      </c>
      <c r="Z2" s="390">
        <v>0</v>
      </c>
      <c r="AA2" s="390">
        <v>0</v>
      </c>
      <c r="AB2" s="390">
        <v>0</v>
      </c>
      <c r="AC2" s="390">
        <v>0</v>
      </c>
      <c r="AD2" s="390">
        <v>0</v>
      </c>
      <c r="AE2" s="390">
        <v>0</v>
      </c>
      <c r="AF2" s="390">
        <v>0</v>
      </c>
      <c r="AG2" s="390">
        <v>0</v>
      </c>
      <c r="AH2" s="390">
        <v>0</v>
      </c>
      <c r="AI2" s="390">
        <v>0</v>
      </c>
      <c r="AJ2" s="390">
        <v>0</v>
      </c>
      <c r="AK2" s="390">
        <v>0</v>
      </c>
      <c r="AL2" s="390">
        <v>0</v>
      </c>
      <c r="AM2" s="390">
        <v>0</v>
      </c>
      <c r="AN2" s="390">
        <v>0</v>
      </c>
      <c r="AO2" s="390">
        <v>0</v>
      </c>
      <c r="AP2" s="390">
        <v>0</v>
      </c>
      <c r="AQ2" s="390">
        <v>0</v>
      </c>
      <c r="AR2" s="390">
        <v>0</v>
      </c>
      <c r="AS2" s="390">
        <v>0</v>
      </c>
      <c r="AT2" s="390">
        <v>0</v>
      </c>
      <c r="AU2" s="390">
        <v>0</v>
      </c>
      <c r="AV2" s="390">
        <v>0</v>
      </c>
      <c r="AW2" s="390">
        <v>0</v>
      </c>
      <c r="AX2" s="390">
        <v>0</v>
      </c>
      <c r="AY2" s="390">
        <v>0</v>
      </c>
      <c r="AZ2" s="390">
        <v>0</v>
      </c>
      <c r="BA2" s="390">
        <v>0</v>
      </c>
      <c r="BB2" s="390">
        <v>0</v>
      </c>
      <c r="BC2" s="390">
        <v>0</v>
      </c>
      <c r="BD2" s="390">
        <v>0</v>
      </c>
      <c r="BE2" s="390">
        <v>0</v>
      </c>
      <c r="BF2" s="390">
        <v>0</v>
      </c>
      <c r="BG2" s="390">
        <v>0</v>
      </c>
      <c r="BH2" s="390">
        <v>0</v>
      </c>
      <c r="BI2" s="390">
        <v>0</v>
      </c>
      <c r="BJ2" s="390">
        <v>0</v>
      </c>
      <c r="BK2" s="390">
        <v>0</v>
      </c>
      <c r="BL2" s="390">
        <v>0</v>
      </c>
      <c r="BM2" s="390">
        <v>0</v>
      </c>
      <c r="BN2" s="390">
        <v>0</v>
      </c>
      <c r="BO2" s="390">
        <v>0</v>
      </c>
      <c r="BP2" s="390">
        <v>0</v>
      </c>
      <c r="BQ2" s="390">
        <v>0</v>
      </c>
      <c r="BR2" s="390">
        <v>0</v>
      </c>
      <c r="BS2" s="390">
        <v>0</v>
      </c>
      <c r="BT2" s="390">
        <v>0</v>
      </c>
      <c r="BU2" s="390">
        <v>0</v>
      </c>
      <c r="BV2" s="390">
        <v>0</v>
      </c>
      <c r="BW2" s="390">
        <v>0</v>
      </c>
      <c r="BX2" s="390">
        <v>0</v>
      </c>
      <c r="BY2" s="390">
        <v>0</v>
      </c>
      <c r="BZ2" s="390">
        <v>0</v>
      </c>
      <c r="CA2" s="390">
        <v>0</v>
      </c>
      <c r="CB2" s="390">
        <v>0</v>
      </c>
      <c r="CC2" s="390">
        <v>0</v>
      </c>
      <c r="CD2" s="390">
        <v>0</v>
      </c>
      <c r="CE2" s="390">
        <v>0</v>
      </c>
      <c r="CF2" s="390">
        <v>0</v>
      </c>
      <c r="CG2" s="390">
        <v>0</v>
      </c>
      <c r="CH2" s="390">
        <v>0</v>
      </c>
      <c r="CI2" s="390">
        <v>0</v>
      </c>
      <c r="CJ2" s="390">
        <v>0</v>
      </c>
      <c r="CK2" s="390">
        <v>0</v>
      </c>
      <c r="CL2" s="390">
        <v>0</v>
      </c>
      <c r="CM2" s="390">
        <v>0</v>
      </c>
      <c r="CN2" s="390">
        <v>0</v>
      </c>
      <c r="CO2" s="390">
        <v>0</v>
      </c>
      <c r="CP2" s="390">
        <v>0</v>
      </c>
      <c r="CQ2" s="390">
        <v>0</v>
      </c>
      <c r="CR2" s="390">
        <v>0</v>
      </c>
      <c r="CS2" s="390">
        <v>0</v>
      </c>
      <c r="CT2" s="390">
        <v>0</v>
      </c>
      <c r="CU2" s="390">
        <v>0</v>
      </c>
      <c r="CV2" s="390">
        <v>0</v>
      </c>
      <c r="CW2" s="390">
        <v>0</v>
      </c>
      <c r="CX2" s="390">
        <v>0</v>
      </c>
      <c r="CY2" s="390">
        <v>0</v>
      </c>
      <c r="CZ2" s="390">
        <v>0</v>
      </c>
      <c r="DA2" s="390">
        <v>0</v>
      </c>
      <c r="DB2" s="390">
        <v>0</v>
      </c>
      <c r="DC2" s="390">
        <v>0</v>
      </c>
      <c r="DD2" s="390">
        <v>0</v>
      </c>
      <c r="DE2" s="390">
        <v>0</v>
      </c>
      <c r="DF2" s="390">
        <v>0</v>
      </c>
      <c r="DG2" s="390">
        <v>0</v>
      </c>
      <c r="DH2" s="390">
        <v>0</v>
      </c>
      <c r="DI2" s="390">
        <v>0</v>
      </c>
      <c r="DJ2" s="390">
        <v>0</v>
      </c>
      <c r="DK2" s="390">
        <v>0</v>
      </c>
      <c r="DL2" s="390">
        <v>0</v>
      </c>
      <c r="DM2" s="390">
        <v>0</v>
      </c>
      <c r="DN2" s="390">
        <v>0</v>
      </c>
      <c r="DO2" s="390">
        <v>0</v>
      </c>
      <c r="DP2" s="390">
        <v>0</v>
      </c>
      <c r="DQ2" s="390">
        <v>0</v>
      </c>
      <c r="DR2" s="390">
        <v>0</v>
      </c>
      <c r="DS2" s="390">
        <v>0</v>
      </c>
      <c r="DT2" s="390">
        <v>0</v>
      </c>
      <c r="DU2" s="390">
        <v>0</v>
      </c>
      <c r="DV2" s="390">
        <v>0</v>
      </c>
      <c r="DW2" s="390">
        <v>0</v>
      </c>
      <c r="DX2" s="390">
        <v>0</v>
      </c>
      <c r="DY2" s="390">
        <v>0</v>
      </c>
      <c r="DZ2" s="390">
        <v>0</v>
      </c>
      <c r="EA2" s="390">
        <v>0</v>
      </c>
      <c r="EB2" s="390">
        <v>0</v>
      </c>
      <c r="EC2" s="390">
        <v>0</v>
      </c>
      <c r="ED2" s="390">
        <v>0</v>
      </c>
      <c r="EE2" s="390">
        <v>0</v>
      </c>
      <c r="EF2" s="390">
        <v>0</v>
      </c>
      <c r="EG2" s="390">
        <v>0</v>
      </c>
      <c r="EH2" s="390">
        <v>0</v>
      </c>
      <c r="EI2" s="390">
        <v>0</v>
      </c>
      <c r="EJ2" s="390">
        <v>0</v>
      </c>
      <c r="EK2" s="390">
        <v>0</v>
      </c>
      <c r="EL2" s="390">
        <v>0</v>
      </c>
      <c r="EM2" s="390">
        <v>0</v>
      </c>
      <c r="EN2" s="390">
        <v>0</v>
      </c>
      <c r="EO2" s="390">
        <v>0</v>
      </c>
      <c r="EP2" s="390">
        <v>0</v>
      </c>
      <c r="EQ2" s="390">
        <v>0</v>
      </c>
      <c r="ER2" s="390">
        <v>0</v>
      </c>
      <c r="ES2" s="390">
        <v>0</v>
      </c>
      <c r="ET2" s="390">
        <v>0</v>
      </c>
      <c r="EU2" s="390">
        <v>0</v>
      </c>
      <c r="EV2" s="390">
        <v>0</v>
      </c>
      <c r="EW2" s="390">
        <v>0</v>
      </c>
      <c r="EX2" s="390">
        <v>0</v>
      </c>
      <c r="EY2" s="390">
        <v>0</v>
      </c>
      <c r="EZ2" s="390">
        <v>0</v>
      </c>
      <c r="FA2" s="390">
        <v>0</v>
      </c>
      <c r="FB2" s="390">
        <v>0</v>
      </c>
      <c r="FC2" s="390">
        <v>0</v>
      </c>
      <c r="FD2" s="390">
        <v>0</v>
      </c>
      <c r="FE2" s="390">
        <v>0</v>
      </c>
      <c r="FF2" s="390">
        <v>0</v>
      </c>
      <c r="FG2" s="390">
        <v>0</v>
      </c>
      <c r="FH2" s="390">
        <v>0</v>
      </c>
      <c r="FI2" s="390">
        <v>0</v>
      </c>
      <c r="FJ2" s="390">
        <v>0</v>
      </c>
      <c r="FK2" s="390">
        <v>0</v>
      </c>
      <c r="FL2" s="390">
        <v>0</v>
      </c>
      <c r="FM2" s="390">
        <v>0</v>
      </c>
      <c r="FN2" s="390">
        <v>0</v>
      </c>
      <c r="FO2" s="390">
        <v>0</v>
      </c>
    </row>
    <row r="3" spans="1:171" ht="12.75">
      <c r="A3" s="389">
        <f t="shared" si="0"/>
        <v>0</v>
      </c>
      <c r="B3" s="389">
        <f t="shared" si="1"/>
        <v>0</v>
      </c>
      <c r="C3" s="389">
        <f t="shared" si="2"/>
        <v>0</v>
      </c>
      <c r="D3" s="389">
        <f t="shared" si="3"/>
        <v>0</v>
      </c>
      <c r="E3" s="389">
        <f t="shared" si="4"/>
        <v>0</v>
      </c>
      <c r="F3" s="389">
        <v>20</v>
      </c>
      <c r="G3" s="389">
        <f t="shared" si="5"/>
        <v>2018</v>
      </c>
      <c r="H3" s="389">
        <f t="shared" si="6"/>
        <v>4</v>
      </c>
      <c r="I3" s="389">
        <v>0</v>
      </c>
      <c r="L3" s="390">
        <v>0</v>
      </c>
      <c r="M3" s="390">
        <v>0</v>
      </c>
      <c r="N3" s="390">
        <v>0</v>
      </c>
      <c r="O3" s="390">
        <v>0</v>
      </c>
      <c r="P3" s="390">
        <v>0</v>
      </c>
      <c r="Q3" s="390">
        <v>0</v>
      </c>
      <c r="R3" s="390">
        <v>0</v>
      </c>
      <c r="S3" s="390">
        <v>0</v>
      </c>
      <c r="T3" s="390">
        <v>0</v>
      </c>
      <c r="U3" s="390">
        <v>0</v>
      </c>
      <c r="V3" s="390">
        <v>0</v>
      </c>
      <c r="W3" s="390">
        <v>0</v>
      </c>
      <c r="X3" s="390">
        <v>0</v>
      </c>
      <c r="Y3" s="390">
        <v>0</v>
      </c>
      <c r="Z3" s="390">
        <v>0</v>
      </c>
      <c r="AA3" s="390">
        <v>0</v>
      </c>
      <c r="AB3" s="390">
        <v>0</v>
      </c>
      <c r="AC3" s="390">
        <v>0</v>
      </c>
      <c r="AD3" s="390">
        <v>0</v>
      </c>
      <c r="AE3" s="390">
        <v>0</v>
      </c>
      <c r="AF3" s="390">
        <v>0</v>
      </c>
      <c r="AG3" s="390">
        <v>0</v>
      </c>
      <c r="AH3" s="390">
        <v>0</v>
      </c>
      <c r="AI3" s="390">
        <v>0</v>
      </c>
      <c r="AJ3" s="390">
        <v>0</v>
      </c>
      <c r="AK3" s="390">
        <v>0</v>
      </c>
      <c r="AL3" s="390">
        <v>0</v>
      </c>
      <c r="AM3" s="390">
        <v>0</v>
      </c>
      <c r="AN3" s="390">
        <v>0</v>
      </c>
      <c r="AO3" s="390">
        <v>0</v>
      </c>
      <c r="AP3" s="390">
        <v>0</v>
      </c>
      <c r="AQ3" s="390">
        <v>0</v>
      </c>
      <c r="AR3" s="390">
        <v>0</v>
      </c>
      <c r="AS3" s="390">
        <v>0</v>
      </c>
      <c r="AT3" s="390">
        <v>0</v>
      </c>
      <c r="AU3" s="390">
        <v>0</v>
      </c>
      <c r="AV3" s="390">
        <v>0</v>
      </c>
      <c r="AW3" s="390">
        <v>0</v>
      </c>
      <c r="AX3" s="390">
        <v>0</v>
      </c>
      <c r="AY3" s="390">
        <v>0</v>
      </c>
      <c r="AZ3" s="390">
        <v>0</v>
      </c>
      <c r="BA3" s="390">
        <v>0</v>
      </c>
      <c r="BB3" s="390">
        <v>0</v>
      </c>
      <c r="BC3" s="390">
        <v>0</v>
      </c>
      <c r="BD3" s="390">
        <v>0</v>
      </c>
      <c r="BE3" s="390">
        <v>0</v>
      </c>
      <c r="BF3" s="390">
        <v>0</v>
      </c>
      <c r="BG3" s="390">
        <v>0</v>
      </c>
      <c r="BH3" s="390">
        <v>0</v>
      </c>
      <c r="BI3" s="390">
        <v>0</v>
      </c>
      <c r="BJ3" s="390">
        <v>0</v>
      </c>
      <c r="BK3" s="390">
        <v>0</v>
      </c>
      <c r="BL3" s="390">
        <v>0</v>
      </c>
      <c r="BM3" s="390">
        <v>0</v>
      </c>
      <c r="BN3" s="390">
        <v>0</v>
      </c>
      <c r="BO3" s="390">
        <v>0</v>
      </c>
      <c r="BP3" s="390">
        <v>0</v>
      </c>
      <c r="BQ3" s="390">
        <v>0</v>
      </c>
      <c r="BR3" s="390">
        <v>0</v>
      </c>
      <c r="BS3" s="390">
        <v>0</v>
      </c>
      <c r="BT3" s="390">
        <v>0</v>
      </c>
      <c r="BU3" s="390">
        <v>0</v>
      </c>
      <c r="BV3" s="390">
        <v>0</v>
      </c>
      <c r="BW3" s="390">
        <v>0</v>
      </c>
      <c r="BX3" s="390">
        <v>0</v>
      </c>
      <c r="BY3" s="390">
        <v>0</v>
      </c>
      <c r="BZ3" s="390">
        <v>0</v>
      </c>
      <c r="CA3" s="390">
        <v>0</v>
      </c>
      <c r="CB3" s="390">
        <v>0</v>
      </c>
      <c r="CC3" s="390">
        <v>0</v>
      </c>
      <c r="CD3" s="390">
        <v>0</v>
      </c>
      <c r="CE3" s="390">
        <v>0</v>
      </c>
      <c r="CF3" s="390">
        <v>0</v>
      </c>
      <c r="CG3" s="390">
        <v>0</v>
      </c>
      <c r="CH3" s="390">
        <v>0</v>
      </c>
      <c r="CI3" s="390">
        <v>0</v>
      </c>
      <c r="CJ3" s="390">
        <v>0</v>
      </c>
      <c r="CK3" s="390">
        <v>0</v>
      </c>
      <c r="CL3" s="390">
        <v>0</v>
      </c>
      <c r="CM3" s="390">
        <v>0</v>
      </c>
      <c r="CN3" s="390">
        <v>0</v>
      </c>
      <c r="CO3" s="390">
        <v>0</v>
      </c>
      <c r="CP3" s="390">
        <v>0</v>
      </c>
      <c r="CQ3" s="390">
        <v>0</v>
      </c>
      <c r="CR3" s="390">
        <v>0</v>
      </c>
      <c r="CS3" s="390">
        <v>0</v>
      </c>
      <c r="CT3" s="390">
        <v>0</v>
      </c>
      <c r="CU3" s="390">
        <v>0</v>
      </c>
      <c r="CV3" s="390">
        <v>0</v>
      </c>
      <c r="CW3" s="390">
        <v>0</v>
      </c>
      <c r="CX3" s="390">
        <v>0</v>
      </c>
      <c r="CY3" s="390">
        <v>0</v>
      </c>
      <c r="CZ3" s="390">
        <v>0</v>
      </c>
      <c r="DA3" s="390">
        <v>0</v>
      </c>
      <c r="DB3" s="390">
        <v>0</v>
      </c>
      <c r="DC3" s="390">
        <v>0</v>
      </c>
      <c r="DD3" s="390">
        <v>0</v>
      </c>
      <c r="DE3" s="390">
        <v>0</v>
      </c>
      <c r="DF3" s="390">
        <v>0</v>
      </c>
      <c r="DG3" s="390">
        <v>0</v>
      </c>
      <c r="DH3" s="390">
        <v>0</v>
      </c>
      <c r="DI3" s="390">
        <v>0</v>
      </c>
      <c r="DJ3" s="390">
        <v>0</v>
      </c>
      <c r="DK3" s="390">
        <v>0</v>
      </c>
      <c r="DL3" s="390">
        <v>0</v>
      </c>
      <c r="DM3" s="390">
        <v>0</v>
      </c>
      <c r="DN3" s="390">
        <v>0</v>
      </c>
      <c r="DO3" s="390">
        <v>0</v>
      </c>
      <c r="DP3" s="390">
        <v>0</v>
      </c>
      <c r="DQ3" s="390">
        <v>0</v>
      </c>
      <c r="DR3" s="390">
        <v>0</v>
      </c>
      <c r="DS3" s="390">
        <v>0</v>
      </c>
      <c r="DT3" s="390">
        <v>0</v>
      </c>
      <c r="DU3" s="390">
        <v>0</v>
      </c>
      <c r="DV3" s="390">
        <v>0</v>
      </c>
      <c r="DW3" s="390">
        <v>0</v>
      </c>
      <c r="DX3" s="390">
        <v>0</v>
      </c>
      <c r="DY3" s="390">
        <v>0</v>
      </c>
      <c r="DZ3" s="390">
        <v>0</v>
      </c>
      <c r="EA3" s="390">
        <v>0</v>
      </c>
      <c r="EB3" s="390">
        <v>0</v>
      </c>
      <c r="EC3" s="390">
        <v>0</v>
      </c>
      <c r="ED3" s="390">
        <v>0</v>
      </c>
      <c r="EE3" s="390">
        <v>0</v>
      </c>
      <c r="EF3" s="390">
        <v>0</v>
      </c>
      <c r="EG3" s="390">
        <v>0</v>
      </c>
      <c r="EH3" s="390">
        <v>0</v>
      </c>
      <c r="EI3" s="390">
        <v>0</v>
      </c>
      <c r="EJ3" s="390">
        <v>0</v>
      </c>
      <c r="EK3" s="390">
        <v>0</v>
      </c>
      <c r="EL3" s="390">
        <v>0</v>
      </c>
      <c r="EM3" s="390">
        <v>0</v>
      </c>
      <c r="EN3" s="390">
        <v>0</v>
      </c>
      <c r="EO3" s="390">
        <v>0</v>
      </c>
      <c r="EP3" s="390">
        <v>0</v>
      </c>
      <c r="EQ3" s="390">
        <v>0</v>
      </c>
      <c r="ER3" s="390">
        <v>0</v>
      </c>
      <c r="ES3" s="390">
        <v>0</v>
      </c>
      <c r="ET3" s="390">
        <v>0</v>
      </c>
      <c r="EU3" s="390">
        <v>0</v>
      </c>
      <c r="EV3" s="390">
        <v>0</v>
      </c>
      <c r="EW3" s="390">
        <v>0</v>
      </c>
      <c r="EX3" s="390">
        <v>0</v>
      </c>
      <c r="EY3" s="390">
        <v>0</v>
      </c>
      <c r="EZ3" s="390">
        <v>0</v>
      </c>
      <c r="FA3" s="390">
        <v>0</v>
      </c>
      <c r="FB3" s="390">
        <v>0</v>
      </c>
      <c r="FC3" s="390">
        <v>0</v>
      </c>
      <c r="FD3" s="390">
        <v>0</v>
      </c>
      <c r="FE3" s="390">
        <v>0</v>
      </c>
      <c r="FF3" s="390">
        <v>0</v>
      </c>
      <c r="FG3" s="390">
        <v>0</v>
      </c>
      <c r="FH3" s="390">
        <v>0</v>
      </c>
      <c r="FI3" s="390">
        <v>0</v>
      </c>
      <c r="FJ3" s="390">
        <v>0</v>
      </c>
      <c r="FK3" s="390">
        <v>0</v>
      </c>
      <c r="FL3" s="390">
        <v>0</v>
      </c>
      <c r="FM3" s="390">
        <v>0</v>
      </c>
      <c r="FN3" s="390">
        <v>0</v>
      </c>
      <c r="FO3" s="390">
        <v>0</v>
      </c>
    </row>
    <row r="4" spans="1:171" ht="12.75">
      <c r="A4" s="389">
        <f t="shared" si="0"/>
        <v>0</v>
      </c>
      <c r="B4" s="389">
        <f t="shared" si="1"/>
        <v>0</v>
      </c>
      <c r="C4" s="389">
        <f t="shared" si="2"/>
        <v>0</v>
      </c>
      <c r="D4" s="389">
        <f t="shared" si="3"/>
        <v>0</v>
      </c>
      <c r="E4" s="389">
        <f t="shared" si="4"/>
        <v>0</v>
      </c>
      <c r="F4" s="389">
        <v>31</v>
      </c>
      <c r="G4" s="389">
        <f t="shared" si="5"/>
        <v>2018</v>
      </c>
      <c r="H4" s="389">
        <f t="shared" si="6"/>
        <v>4</v>
      </c>
      <c r="I4" s="389">
        <v>0</v>
      </c>
      <c r="L4" s="390">
        <v>0</v>
      </c>
      <c r="M4" s="390">
        <v>0</v>
      </c>
      <c r="N4" s="390">
        <v>0</v>
      </c>
      <c r="O4" s="390">
        <v>0</v>
      </c>
      <c r="P4" s="390">
        <v>0</v>
      </c>
      <c r="Q4" s="390">
        <v>0</v>
      </c>
      <c r="R4" s="390">
        <v>0</v>
      </c>
      <c r="S4" s="390">
        <v>0</v>
      </c>
      <c r="T4" s="390">
        <v>0</v>
      </c>
      <c r="U4" s="390">
        <v>0</v>
      </c>
      <c r="V4" s="390">
        <v>0</v>
      </c>
      <c r="W4" s="390">
        <v>0</v>
      </c>
      <c r="X4" s="390">
        <v>0</v>
      </c>
      <c r="Y4" s="390">
        <v>0</v>
      </c>
      <c r="Z4" s="390">
        <v>0</v>
      </c>
      <c r="AA4" s="390">
        <v>0</v>
      </c>
      <c r="AB4" s="390">
        <v>0</v>
      </c>
      <c r="AC4" s="390">
        <v>0</v>
      </c>
      <c r="AD4" s="390">
        <v>0</v>
      </c>
      <c r="AE4" s="390">
        <v>0</v>
      </c>
      <c r="AF4" s="390">
        <v>0</v>
      </c>
      <c r="AG4" s="390">
        <v>0</v>
      </c>
      <c r="AH4" s="390">
        <v>0</v>
      </c>
      <c r="AI4" s="390">
        <v>0</v>
      </c>
      <c r="AJ4" s="390">
        <v>0</v>
      </c>
      <c r="AK4" s="390">
        <v>0</v>
      </c>
      <c r="AL4" s="390">
        <v>0</v>
      </c>
      <c r="AM4" s="390">
        <v>0</v>
      </c>
      <c r="AN4" s="390">
        <v>0</v>
      </c>
      <c r="AO4" s="390">
        <v>0</v>
      </c>
      <c r="AP4" s="390">
        <v>0</v>
      </c>
      <c r="AQ4" s="390">
        <v>0</v>
      </c>
      <c r="AR4" s="390">
        <v>0</v>
      </c>
      <c r="AS4" s="390">
        <v>0</v>
      </c>
      <c r="AT4" s="390">
        <v>0</v>
      </c>
      <c r="AU4" s="390">
        <v>0</v>
      </c>
      <c r="AV4" s="390">
        <v>0</v>
      </c>
      <c r="AW4" s="390">
        <v>0</v>
      </c>
      <c r="AX4" s="390">
        <v>0</v>
      </c>
      <c r="AY4" s="390">
        <v>0</v>
      </c>
      <c r="AZ4" s="390">
        <v>0</v>
      </c>
      <c r="BA4" s="390">
        <v>0</v>
      </c>
      <c r="BB4" s="390">
        <v>0</v>
      </c>
      <c r="BC4" s="390">
        <v>0</v>
      </c>
      <c r="BD4" s="390">
        <v>0</v>
      </c>
      <c r="BE4" s="390">
        <v>0</v>
      </c>
      <c r="BF4" s="390">
        <v>0</v>
      </c>
      <c r="BG4" s="390">
        <v>0</v>
      </c>
      <c r="BH4" s="390">
        <v>0</v>
      </c>
      <c r="BI4" s="390">
        <v>0</v>
      </c>
      <c r="BJ4" s="390">
        <v>0</v>
      </c>
      <c r="BK4" s="390">
        <v>0</v>
      </c>
      <c r="BL4" s="390">
        <v>0</v>
      </c>
      <c r="BM4" s="390">
        <v>0</v>
      </c>
      <c r="BN4" s="390">
        <v>0</v>
      </c>
      <c r="BO4" s="390">
        <v>0</v>
      </c>
      <c r="BP4" s="390">
        <v>0</v>
      </c>
      <c r="BQ4" s="390">
        <v>0</v>
      </c>
      <c r="BR4" s="390">
        <v>0</v>
      </c>
      <c r="BS4" s="390">
        <v>0</v>
      </c>
      <c r="BT4" s="390">
        <v>0</v>
      </c>
      <c r="BU4" s="390">
        <v>0</v>
      </c>
      <c r="BV4" s="390">
        <v>0</v>
      </c>
      <c r="BW4" s="390">
        <v>0</v>
      </c>
      <c r="BX4" s="390">
        <v>0</v>
      </c>
      <c r="BY4" s="390">
        <v>0</v>
      </c>
      <c r="BZ4" s="390">
        <v>0</v>
      </c>
      <c r="CA4" s="390">
        <v>0</v>
      </c>
      <c r="CB4" s="390">
        <v>0</v>
      </c>
      <c r="CC4" s="390">
        <v>0</v>
      </c>
      <c r="CD4" s="390">
        <v>0</v>
      </c>
      <c r="CE4" s="390">
        <v>0</v>
      </c>
      <c r="CF4" s="390">
        <v>0</v>
      </c>
      <c r="CG4" s="390">
        <v>0</v>
      </c>
      <c r="CH4" s="390">
        <v>0</v>
      </c>
      <c r="CI4" s="390">
        <v>0</v>
      </c>
      <c r="CJ4" s="390">
        <v>0</v>
      </c>
      <c r="CK4" s="390">
        <v>0</v>
      </c>
      <c r="CL4" s="390">
        <v>0</v>
      </c>
      <c r="CM4" s="390">
        <v>0</v>
      </c>
      <c r="CN4" s="390">
        <v>0</v>
      </c>
      <c r="CO4" s="390">
        <v>0</v>
      </c>
      <c r="CP4" s="390">
        <v>0</v>
      </c>
      <c r="CQ4" s="390">
        <v>0</v>
      </c>
      <c r="CR4" s="390">
        <v>0</v>
      </c>
      <c r="CS4" s="390">
        <v>0</v>
      </c>
      <c r="CT4" s="390">
        <v>0</v>
      </c>
      <c r="CU4" s="390">
        <v>0</v>
      </c>
      <c r="CV4" s="390">
        <v>0</v>
      </c>
      <c r="CW4" s="390">
        <v>0</v>
      </c>
      <c r="CX4" s="390">
        <v>0</v>
      </c>
      <c r="CY4" s="390">
        <v>0</v>
      </c>
      <c r="CZ4" s="390">
        <v>0</v>
      </c>
      <c r="DA4" s="390">
        <v>0</v>
      </c>
      <c r="DB4" s="390">
        <v>0</v>
      </c>
      <c r="DC4" s="390">
        <v>0</v>
      </c>
      <c r="DD4" s="390">
        <v>0</v>
      </c>
      <c r="DE4" s="390">
        <v>0</v>
      </c>
      <c r="DF4" s="390">
        <v>0</v>
      </c>
      <c r="DG4" s="390">
        <v>0</v>
      </c>
      <c r="DH4" s="390">
        <v>0</v>
      </c>
      <c r="DI4" s="390">
        <v>0</v>
      </c>
      <c r="DJ4" s="390">
        <v>0</v>
      </c>
      <c r="DK4" s="390">
        <v>0</v>
      </c>
      <c r="DL4" s="390">
        <v>0</v>
      </c>
      <c r="DM4" s="390">
        <v>0</v>
      </c>
      <c r="DN4" s="390">
        <v>0</v>
      </c>
      <c r="DO4" s="390">
        <v>0</v>
      </c>
      <c r="DP4" s="390">
        <v>0</v>
      </c>
      <c r="DQ4" s="390">
        <v>0</v>
      </c>
      <c r="DR4" s="390">
        <v>0</v>
      </c>
      <c r="DS4" s="390">
        <v>0</v>
      </c>
      <c r="DT4" s="390">
        <v>0</v>
      </c>
      <c r="DU4" s="390">
        <v>0</v>
      </c>
      <c r="DV4" s="390">
        <v>0</v>
      </c>
      <c r="DW4" s="390">
        <v>0</v>
      </c>
      <c r="DX4" s="390">
        <v>0</v>
      </c>
      <c r="DY4" s="390">
        <v>0</v>
      </c>
      <c r="DZ4" s="390">
        <v>0</v>
      </c>
      <c r="EA4" s="390">
        <v>0</v>
      </c>
      <c r="EB4" s="390">
        <v>0</v>
      </c>
      <c r="EC4" s="390">
        <v>0</v>
      </c>
      <c r="ED4" s="390">
        <v>0</v>
      </c>
      <c r="EE4" s="390">
        <v>0</v>
      </c>
      <c r="EF4" s="390">
        <v>0</v>
      </c>
      <c r="EG4" s="390">
        <v>0</v>
      </c>
      <c r="EH4" s="390">
        <v>0</v>
      </c>
      <c r="EI4" s="390">
        <v>0</v>
      </c>
      <c r="EJ4" s="390">
        <v>0</v>
      </c>
      <c r="EK4" s="390">
        <v>0</v>
      </c>
      <c r="EL4" s="390">
        <v>0</v>
      </c>
      <c r="EM4" s="390">
        <v>0</v>
      </c>
      <c r="EN4" s="390">
        <v>0</v>
      </c>
      <c r="EO4" s="390">
        <v>0</v>
      </c>
      <c r="EP4" s="390">
        <v>0</v>
      </c>
      <c r="EQ4" s="390">
        <v>0</v>
      </c>
      <c r="ER4" s="390">
        <v>0</v>
      </c>
      <c r="ES4" s="390">
        <v>0</v>
      </c>
      <c r="ET4" s="390">
        <v>0</v>
      </c>
      <c r="EU4" s="390">
        <v>0</v>
      </c>
      <c r="EV4" s="390">
        <v>0</v>
      </c>
      <c r="EW4" s="390">
        <v>0</v>
      </c>
      <c r="EX4" s="390">
        <v>0</v>
      </c>
      <c r="EY4" s="390">
        <v>0</v>
      </c>
      <c r="EZ4" s="390">
        <v>0</v>
      </c>
      <c r="FA4" s="390">
        <v>0</v>
      </c>
      <c r="FB4" s="390">
        <v>0</v>
      </c>
      <c r="FC4" s="390">
        <v>0</v>
      </c>
      <c r="FD4" s="390">
        <v>0</v>
      </c>
      <c r="FE4" s="390">
        <v>0</v>
      </c>
      <c r="FF4" s="390">
        <v>0</v>
      </c>
      <c r="FG4" s="390">
        <v>0</v>
      </c>
      <c r="FH4" s="390">
        <v>0</v>
      </c>
      <c r="FI4" s="390">
        <v>0</v>
      </c>
      <c r="FJ4" s="390">
        <v>0</v>
      </c>
      <c r="FK4" s="390">
        <v>0</v>
      </c>
      <c r="FL4" s="390">
        <v>0</v>
      </c>
      <c r="FM4" s="390">
        <v>0</v>
      </c>
      <c r="FN4" s="390">
        <v>0</v>
      </c>
      <c r="FO4" s="390">
        <v>0</v>
      </c>
    </row>
    <row r="5" spans="1:171" ht="12.75">
      <c r="A5" s="389">
        <f t="shared" si="0"/>
        <v>0</v>
      </c>
      <c r="B5" s="389">
        <f t="shared" si="1"/>
        <v>0</v>
      </c>
      <c r="C5" s="389">
        <f t="shared" si="2"/>
        <v>0</v>
      </c>
      <c r="D5" s="389">
        <f t="shared" si="3"/>
        <v>0</v>
      </c>
      <c r="E5" s="389">
        <f t="shared" si="4"/>
        <v>0</v>
      </c>
      <c r="F5" s="389">
        <v>41</v>
      </c>
      <c r="G5" s="389">
        <f t="shared" si="5"/>
        <v>2018</v>
      </c>
      <c r="H5" s="389">
        <f t="shared" si="6"/>
        <v>4</v>
      </c>
      <c r="I5" s="389">
        <v>0</v>
      </c>
      <c r="L5" s="390">
        <v>0</v>
      </c>
      <c r="M5" s="390">
        <v>0</v>
      </c>
      <c r="N5" s="390">
        <v>0</v>
      </c>
      <c r="O5" s="390">
        <v>0</v>
      </c>
      <c r="P5" s="390">
        <v>0</v>
      </c>
      <c r="Q5" s="390">
        <v>0</v>
      </c>
      <c r="R5" s="390">
        <v>0</v>
      </c>
      <c r="S5" s="390">
        <v>0</v>
      </c>
      <c r="T5" s="390">
        <v>0</v>
      </c>
      <c r="U5" s="390">
        <v>0</v>
      </c>
      <c r="V5" s="390">
        <v>0</v>
      </c>
      <c r="W5" s="390">
        <v>0</v>
      </c>
      <c r="X5" s="390">
        <v>0</v>
      </c>
      <c r="Y5" s="390">
        <v>0</v>
      </c>
      <c r="Z5" s="390">
        <v>0</v>
      </c>
      <c r="AA5" s="390">
        <v>0</v>
      </c>
      <c r="AB5" s="390">
        <v>0</v>
      </c>
      <c r="AC5" s="390">
        <v>0</v>
      </c>
      <c r="AD5" s="390">
        <v>0</v>
      </c>
      <c r="AE5" s="390">
        <v>0</v>
      </c>
      <c r="AF5" s="390">
        <v>0</v>
      </c>
      <c r="AG5" s="390">
        <v>0</v>
      </c>
      <c r="AH5" s="390">
        <v>0</v>
      </c>
      <c r="AI5" s="390">
        <v>0</v>
      </c>
      <c r="AJ5" s="390">
        <v>0</v>
      </c>
      <c r="AK5" s="390">
        <v>0</v>
      </c>
      <c r="AL5" s="390">
        <v>0</v>
      </c>
      <c r="AM5" s="390">
        <v>0</v>
      </c>
      <c r="AN5" s="390">
        <v>0</v>
      </c>
      <c r="AO5" s="390">
        <v>0</v>
      </c>
      <c r="AP5" s="390">
        <v>0</v>
      </c>
      <c r="AQ5" s="390">
        <v>0</v>
      </c>
      <c r="AR5" s="390">
        <v>0</v>
      </c>
      <c r="AS5" s="390">
        <v>0</v>
      </c>
      <c r="AT5" s="390">
        <v>0</v>
      </c>
      <c r="AU5" s="390">
        <v>0</v>
      </c>
      <c r="AV5" s="390">
        <v>0</v>
      </c>
      <c r="AW5" s="390">
        <v>0</v>
      </c>
      <c r="AX5" s="390">
        <v>0</v>
      </c>
      <c r="AY5" s="390">
        <v>0</v>
      </c>
      <c r="AZ5" s="390">
        <v>0</v>
      </c>
      <c r="BA5" s="390">
        <v>0</v>
      </c>
      <c r="BB5" s="390">
        <v>0</v>
      </c>
      <c r="BC5" s="390">
        <v>0</v>
      </c>
      <c r="BD5" s="390">
        <v>0</v>
      </c>
      <c r="BE5" s="390">
        <v>0</v>
      </c>
      <c r="BF5" s="390">
        <v>0</v>
      </c>
      <c r="BG5" s="390">
        <v>0</v>
      </c>
      <c r="BH5" s="390">
        <v>0</v>
      </c>
      <c r="BI5" s="390">
        <v>0</v>
      </c>
      <c r="BJ5" s="390">
        <v>0</v>
      </c>
      <c r="BK5" s="390">
        <v>0</v>
      </c>
      <c r="BL5" s="390">
        <v>0</v>
      </c>
      <c r="BM5" s="390">
        <v>0</v>
      </c>
      <c r="BN5" s="390">
        <v>0</v>
      </c>
      <c r="BO5" s="390">
        <v>0</v>
      </c>
      <c r="BP5" s="390">
        <v>0</v>
      </c>
      <c r="BQ5" s="390">
        <v>0</v>
      </c>
      <c r="BR5" s="390">
        <v>0</v>
      </c>
      <c r="BS5" s="390">
        <v>0</v>
      </c>
      <c r="BT5" s="390">
        <v>0</v>
      </c>
      <c r="BU5" s="390">
        <v>0</v>
      </c>
      <c r="BV5" s="390">
        <v>0</v>
      </c>
      <c r="BW5" s="390">
        <v>0</v>
      </c>
      <c r="BX5" s="390">
        <v>0</v>
      </c>
      <c r="BY5" s="390">
        <v>0</v>
      </c>
      <c r="BZ5" s="390">
        <v>0</v>
      </c>
      <c r="CA5" s="390">
        <v>0</v>
      </c>
      <c r="CB5" s="390">
        <v>0</v>
      </c>
      <c r="CC5" s="390">
        <v>0</v>
      </c>
      <c r="CD5" s="390">
        <v>0</v>
      </c>
      <c r="CE5" s="390">
        <v>0</v>
      </c>
      <c r="CF5" s="390">
        <v>0</v>
      </c>
      <c r="CG5" s="390">
        <v>0</v>
      </c>
      <c r="CH5" s="390">
        <v>0</v>
      </c>
      <c r="CI5" s="390">
        <v>0</v>
      </c>
      <c r="CJ5" s="390">
        <v>0</v>
      </c>
      <c r="CK5" s="390">
        <v>0</v>
      </c>
      <c r="CL5" s="390">
        <v>0</v>
      </c>
      <c r="CM5" s="390">
        <v>0</v>
      </c>
      <c r="CN5" s="390">
        <v>0</v>
      </c>
      <c r="CO5" s="390">
        <v>0</v>
      </c>
      <c r="CP5" s="390">
        <v>0</v>
      </c>
      <c r="CQ5" s="390">
        <v>0</v>
      </c>
      <c r="CR5" s="390">
        <v>0</v>
      </c>
      <c r="CS5" s="390">
        <v>0</v>
      </c>
      <c r="CT5" s="390">
        <v>0</v>
      </c>
      <c r="CU5" s="390">
        <v>0</v>
      </c>
      <c r="CV5" s="390">
        <v>0</v>
      </c>
      <c r="CW5" s="390">
        <v>0</v>
      </c>
      <c r="CX5" s="390">
        <v>0</v>
      </c>
      <c r="CY5" s="390">
        <v>0</v>
      </c>
      <c r="CZ5" s="390">
        <v>0</v>
      </c>
      <c r="DA5" s="390">
        <v>0</v>
      </c>
      <c r="DB5" s="390">
        <v>0</v>
      </c>
      <c r="DC5" s="390">
        <v>0</v>
      </c>
      <c r="DD5" s="390">
        <v>0</v>
      </c>
      <c r="DE5" s="390">
        <v>0</v>
      </c>
      <c r="DF5" s="390">
        <v>0</v>
      </c>
      <c r="DG5" s="390">
        <v>0</v>
      </c>
      <c r="DH5" s="390">
        <v>0</v>
      </c>
      <c r="DI5" s="390">
        <v>0</v>
      </c>
      <c r="DJ5" s="390">
        <v>0</v>
      </c>
      <c r="DK5" s="390">
        <v>0</v>
      </c>
      <c r="DL5" s="390">
        <v>0</v>
      </c>
      <c r="DM5" s="390">
        <v>0</v>
      </c>
      <c r="DN5" s="390">
        <v>0</v>
      </c>
      <c r="DO5" s="390">
        <v>0</v>
      </c>
      <c r="DP5" s="390">
        <v>0</v>
      </c>
      <c r="DQ5" s="390">
        <v>0</v>
      </c>
      <c r="DR5" s="390">
        <v>0</v>
      </c>
      <c r="DS5" s="390">
        <v>0</v>
      </c>
      <c r="DT5" s="390">
        <v>0</v>
      </c>
      <c r="DU5" s="390">
        <v>0</v>
      </c>
      <c r="DV5" s="390">
        <v>0</v>
      </c>
      <c r="DW5" s="390">
        <v>0</v>
      </c>
      <c r="DX5" s="390">
        <v>0</v>
      </c>
      <c r="DY5" s="390">
        <v>0</v>
      </c>
      <c r="DZ5" s="390">
        <v>0</v>
      </c>
      <c r="EA5" s="390">
        <v>0</v>
      </c>
      <c r="EB5" s="390">
        <v>0</v>
      </c>
      <c r="EC5" s="390">
        <v>0</v>
      </c>
      <c r="ED5" s="390">
        <v>0</v>
      </c>
      <c r="EE5" s="390">
        <v>0</v>
      </c>
      <c r="EF5" s="390">
        <v>0</v>
      </c>
      <c r="EG5" s="390">
        <v>0</v>
      </c>
      <c r="EH5" s="390">
        <v>0</v>
      </c>
      <c r="EI5" s="390">
        <v>0</v>
      </c>
      <c r="EJ5" s="390">
        <v>0</v>
      </c>
      <c r="EK5" s="390">
        <v>0</v>
      </c>
      <c r="EL5" s="390">
        <v>0</v>
      </c>
      <c r="EM5" s="390">
        <v>0</v>
      </c>
      <c r="EN5" s="390">
        <v>0</v>
      </c>
      <c r="EO5" s="390">
        <v>0</v>
      </c>
      <c r="EP5" s="390">
        <v>0</v>
      </c>
      <c r="EQ5" s="390">
        <v>0</v>
      </c>
      <c r="ER5" s="390">
        <v>0</v>
      </c>
      <c r="ES5" s="390">
        <v>0</v>
      </c>
      <c r="ET5" s="390">
        <v>0</v>
      </c>
      <c r="EU5" s="390">
        <v>0</v>
      </c>
      <c r="EV5" s="390">
        <v>0</v>
      </c>
      <c r="EW5" s="390">
        <v>0</v>
      </c>
      <c r="EX5" s="390">
        <v>0</v>
      </c>
      <c r="EY5" s="390">
        <v>0</v>
      </c>
      <c r="EZ5" s="390">
        <v>0</v>
      </c>
      <c r="FA5" s="390">
        <v>0</v>
      </c>
      <c r="FB5" s="390">
        <v>0</v>
      </c>
      <c r="FC5" s="390">
        <v>0</v>
      </c>
      <c r="FD5" s="390">
        <v>0</v>
      </c>
      <c r="FE5" s="390">
        <v>0</v>
      </c>
      <c r="FF5" s="390">
        <v>0</v>
      </c>
      <c r="FG5" s="390">
        <v>0</v>
      </c>
      <c r="FH5" s="390">
        <v>0</v>
      </c>
      <c r="FI5" s="390">
        <v>0</v>
      </c>
      <c r="FJ5" s="390">
        <v>0</v>
      </c>
      <c r="FK5" s="390">
        <v>0</v>
      </c>
      <c r="FL5" s="390">
        <v>0</v>
      </c>
      <c r="FM5" s="390">
        <v>0</v>
      </c>
      <c r="FN5" s="390">
        <v>0</v>
      </c>
      <c r="FO5" s="390">
        <v>0</v>
      </c>
    </row>
    <row r="6" spans="1:171" ht="12.75">
      <c r="A6" s="389">
        <f t="shared" si="0"/>
        <v>0</v>
      </c>
      <c r="B6" s="389">
        <f t="shared" si="1"/>
        <v>0</v>
      </c>
      <c r="C6" s="389">
        <f t="shared" si="2"/>
        <v>0</v>
      </c>
      <c r="D6" s="389">
        <f t="shared" si="3"/>
        <v>0</v>
      </c>
      <c r="E6" s="389">
        <f t="shared" si="4"/>
        <v>0</v>
      </c>
      <c r="F6" s="389">
        <v>42</v>
      </c>
      <c r="G6" s="389">
        <f t="shared" si="5"/>
        <v>2018</v>
      </c>
      <c r="H6" s="389">
        <f t="shared" si="6"/>
        <v>4</v>
      </c>
      <c r="I6" s="389">
        <v>0</v>
      </c>
      <c r="L6" s="391">
        <f>'42-samorz.inst.kult.'!C24</f>
        <v>0</v>
      </c>
      <c r="M6" s="391">
        <f>'42-samorz.inst.kult.'!D24</f>
        <v>0</v>
      </c>
      <c r="N6" s="391">
        <f>'42-samorz.inst.kult.'!E24</f>
        <v>0</v>
      </c>
      <c r="O6" s="391">
        <f>'42-samorz.inst.kult.'!F24</f>
        <v>0</v>
      </c>
      <c r="P6" s="391">
        <f>'42-samorz.inst.kult.'!G24</f>
        <v>0</v>
      </c>
      <c r="Q6" s="391">
        <f>'42-samorz.inst.kult.'!H24</f>
        <v>0</v>
      </c>
      <c r="R6" s="391">
        <f>'42-samorz.inst.kult.'!I24</f>
        <v>0</v>
      </c>
      <c r="S6" s="391">
        <f>'42-samorz.inst.kult.'!J24</f>
        <v>0</v>
      </c>
      <c r="T6" s="391">
        <f>'42-samorz.inst.kult.'!K24</f>
        <v>0</v>
      </c>
      <c r="U6" s="391">
        <f>'42-samorz.inst.kult.'!L24</f>
        <v>0</v>
      </c>
      <c r="V6" s="391">
        <f>'42-samorz.inst.kult.'!M24</f>
        <v>0</v>
      </c>
      <c r="W6" s="391">
        <f>'42-samorz.inst.kult.'!N24</f>
        <v>0</v>
      </c>
      <c r="X6" s="391">
        <f>'42-samorz.inst.kult.'!O24</f>
        <v>0</v>
      </c>
      <c r="Y6" s="391">
        <f>'42-samorz.inst.kult.'!P24</f>
        <v>0</v>
      </c>
      <c r="Z6" s="391">
        <f>'42-samorz.inst.kult.'!Q24</f>
        <v>0</v>
      </c>
      <c r="AA6" s="391">
        <f>'42-samorz.inst.kult.'!R24</f>
        <v>0</v>
      </c>
      <c r="AB6" s="391">
        <f>'42-samorz.inst.kult.'!C25</f>
        <v>0</v>
      </c>
      <c r="AC6" s="391">
        <f>'42-samorz.inst.kult.'!D25</f>
        <v>0</v>
      </c>
      <c r="AD6" s="391">
        <f>'42-samorz.inst.kult.'!E25</f>
        <v>0</v>
      </c>
      <c r="AE6" s="391">
        <f>'42-samorz.inst.kult.'!F25</f>
        <v>0</v>
      </c>
      <c r="AF6" s="391">
        <f>'42-samorz.inst.kult.'!G25</f>
        <v>0</v>
      </c>
      <c r="AG6" s="391">
        <f>'42-samorz.inst.kult.'!H25</f>
        <v>0</v>
      </c>
      <c r="AH6" s="391">
        <f>'42-samorz.inst.kult.'!I25</f>
        <v>0</v>
      </c>
      <c r="AI6" s="391">
        <f>'42-samorz.inst.kult.'!J25</f>
        <v>0</v>
      </c>
      <c r="AJ6" s="391">
        <f>'42-samorz.inst.kult.'!K25</f>
        <v>0</v>
      </c>
      <c r="AK6" s="391">
        <f>'42-samorz.inst.kult.'!L25</f>
        <v>0</v>
      </c>
      <c r="AL6" s="391">
        <f>'42-samorz.inst.kult.'!M25</f>
        <v>0</v>
      </c>
      <c r="AM6" s="391">
        <f>'42-samorz.inst.kult.'!N25</f>
        <v>0</v>
      </c>
      <c r="AN6" s="391">
        <f>'42-samorz.inst.kult.'!O25</f>
        <v>0</v>
      </c>
      <c r="AO6" s="391">
        <f>'42-samorz.inst.kult.'!P25</f>
        <v>0</v>
      </c>
      <c r="AP6" s="391">
        <f>'42-samorz.inst.kult.'!Q25</f>
        <v>0</v>
      </c>
      <c r="AQ6" s="391">
        <f>'42-samorz.inst.kult.'!R25</f>
        <v>0</v>
      </c>
      <c r="AR6" s="391">
        <f>'42-samorz.inst.kult.'!C26</f>
        <v>0</v>
      </c>
      <c r="AS6" s="391">
        <f>'42-samorz.inst.kult.'!D26</f>
        <v>0</v>
      </c>
      <c r="AT6" s="391">
        <f>'42-samorz.inst.kult.'!E26</f>
        <v>0</v>
      </c>
      <c r="AU6" s="391">
        <f>'42-samorz.inst.kult.'!F26</f>
        <v>0</v>
      </c>
      <c r="AV6" s="391">
        <f>'42-samorz.inst.kult.'!G26</f>
        <v>0</v>
      </c>
      <c r="AW6" s="391">
        <f>'42-samorz.inst.kult.'!H26</f>
        <v>0</v>
      </c>
      <c r="AX6" s="391">
        <f>'42-samorz.inst.kult.'!I26</f>
        <v>0</v>
      </c>
      <c r="AY6" s="391">
        <f>'42-samorz.inst.kult.'!J26</f>
        <v>0</v>
      </c>
      <c r="AZ6" s="391">
        <f>'42-samorz.inst.kult.'!K26</f>
        <v>0</v>
      </c>
      <c r="BA6" s="391">
        <f>'42-samorz.inst.kult.'!L26</f>
        <v>0</v>
      </c>
      <c r="BB6" s="391">
        <f>'42-samorz.inst.kult.'!M26</f>
        <v>0</v>
      </c>
      <c r="BC6" s="391">
        <f>'42-samorz.inst.kult.'!N26</f>
        <v>0</v>
      </c>
      <c r="BD6" s="391">
        <f>'42-samorz.inst.kult.'!O26</f>
        <v>0</v>
      </c>
      <c r="BE6" s="391">
        <f>'42-samorz.inst.kult.'!P26</f>
        <v>0</v>
      </c>
      <c r="BF6" s="391">
        <f>'42-samorz.inst.kult.'!Q26</f>
        <v>0</v>
      </c>
      <c r="BG6" s="391">
        <f>'42-samorz.inst.kult.'!R26</f>
        <v>0</v>
      </c>
      <c r="BH6" s="391">
        <f>'42-samorz.inst.kult.'!C27</f>
        <v>0</v>
      </c>
      <c r="BI6" s="391">
        <f>'42-samorz.inst.kult.'!D27</f>
        <v>0</v>
      </c>
      <c r="BJ6" s="391">
        <f>'42-samorz.inst.kult.'!E27</f>
        <v>0</v>
      </c>
      <c r="BK6" s="391">
        <f>'42-samorz.inst.kult.'!F27</f>
        <v>0</v>
      </c>
      <c r="BL6" s="391">
        <f>'42-samorz.inst.kult.'!G27</f>
        <v>0</v>
      </c>
      <c r="BM6" s="391">
        <f>'42-samorz.inst.kult.'!H27</f>
        <v>0</v>
      </c>
      <c r="BN6" s="391">
        <f>'42-samorz.inst.kult.'!I27</f>
        <v>0</v>
      </c>
      <c r="BO6" s="391">
        <f>'42-samorz.inst.kult.'!J27</f>
        <v>0</v>
      </c>
      <c r="BP6" s="391">
        <f>'42-samorz.inst.kult.'!K27</f>
        <v>0</v>
      </c>
      <c r="BQ6" s="391">
        <f>'42-samorz.inst.kult.'!L27</f>
        <v>0</v>
      </c>
      <c r="BR6" s="391">
        <f>'42-samorz.inst.kult.'!M27</f>
        <v>0</v>
      </c>
      <c r="BS6" s="391">
        <f>'42-samorz.inst.kult.'!N27</f>
        <v>0</v>
      </c>
      <c r="BT6" s="391">
        <f>'42-samorz.inst.kult.'!O27</f>
        <v>0</v>
      </c>
      <c r="BU6" s="391">
        <f>'42-samorz.inst.kult.'!P27</f>
        <v>0</v>
      </c>
      <c r="BV6" s="391">
        <f>'42-samorz.inst.kult.'!Q27</f>
        <v>0</v>
      </c>
      <c r="BW6" s="391">
        <f>'42-samorz.inst.kult.'!R27</f>
        <v>0</v>
      </c>
      <c r="BX6" s="391">
        <f>'42-samorz.inst.kult.'!C28</f>
        <v>0</v>
      </c>
      <c r="BY6" s="391">
        <f>'42-samorz.inst.kult.'!D28</f>
        <v>0</v>
      </c>
      <c r="BZ6" s="391">
        <f>'42-samorz.inst.kult.'!E28</f>
        <v>0</v>
      </c>
      <c r="CA6" s="391">
        <f>'42-samorz.inst.kult.'!F28</f>
        <v>0</v>
      </c>
      <c r="CB6" s="391">
        <f>'42-samorz.inst.kult.'!G28</f>
        <v>0</v>
      </c>
      <c r="CC6" s="391">
        <f>'42-samorz.inst.kult.'!H28</f>
        <v>0</v>
      </c>
      <c r="CD6" s="391">
        <f>'42-samorz.inst.kult.'!I28</f>
        <v>0</v>
      </c>
      <c r="CE6" s="391">
        <f>'42-samorz.inst.kult.'!J28</f>
        <v>0</v>
      </c>
      <c r="CF6" s="391">
        <f>'42-samorz.inst.kult.'!K28</f>
        <v>0</v>
      </c>
      <c r="CG6" s="391">
        <f>'42-samorz.inst.kult.'!L28</f>
        <v>0</v>
      </c>
      <c r="CH6" s="391">
        <f>'42-samorz.inst.kult.'!M28</f>
        <v>0</v>
      </c>
      <c r="CI6" s="391">
        <f>'42-samorz.inst.kult.'!N28</f>
        <v>0</v>
      </c>
      <c r="CJ6" s="391">
        <f>'42-samorz.inst.kult.'!O28</f>
        <v>0</v>
      </c>
      <c r="CK6" s="391">
        <f>'42-samorz.inst.kult.'!P28</f>
        <v>0</v>
      </c>
      <c r="CL6" s="391">
        <f>'42-samorz.inst.kult.'!Q28</f>
        <v>0</v>
      </c>
      <c r="CM6" s="391">
        <f>'42-samorz.inst.kult.'!R28</f>
        <v>0</v>
      </c>
      <c r="CN6" s="391">
        <f>'42-samorz.inst.kult.'!C29</f>
        <v>0</v>
      </c>
      <c r="CO6" s="391">
        <f>'42-samorz.inst.kult.'!D29</f>
        <v>0</v>
      </c>
      <c r="CP6" s="391">
        <f>'42-samorz.inst.kult.'!E29</f>
        <v>0</v>
      </c>
      <c r="CQ6" s="391">
        <f>'42-samorz.inst.kult.'!F29</f>
        <v>0</v>
      </c>
      <c r="CR6" s="391">
        <f>'42-samorz.inst.kult.'!G29</f>
        <v>0</v>
      </c>
      <c r="CS6" s="391">
        <f>'42-samorz.inst.kult.'!H29</f>
        <v>0</v>
      </c>
      <c r="CT6" s="391">
        <f>'42-samorz.inst.kult.'!I29</f>
        <v>0</v>
      </c>
      <c r="CU6" s="391">
        <f>'42-samorz.inst.kult.'!J29</f>
        <v>0</v>
      </c>
      <c r="CV6" s="391">
        <f>'42-samorz.inst.kult.'!K29</f>
        <v>0</v>
      </c>
      <c r="CW6" s="391">
        <f>'42-samorz.inst.kult.'!L29</f>
        <v>0</v>
      </c>
      <c r="CX6" s="391">
        <f>'42-samorz.inst.kult.'!M29</f>
        <v>0</v>
      </c>
      <c r="CY6" s="391">
        <f>'42-samorz.inst.kult.'!N29</f>
        <v>0</v>
      </c>
      <c r="CZ6" s="391">
        <f>'42-samorz.inst.kult.'!O29</f>
        <v>0</v>
      </c>
      <c r="DA6" s="391">
        <f>'42-samorz.inst.kult.'!P29</f>
        <v>0</v>
      </c>
      <c r="DB6" s="391">
        <f>'42-samorz.inst.kult.'!Q29</f>
        <v>0</v>
      </c>
      <c r="DC6" s="391">
        <f>'42-samorz.inst.kult.'!R29</f>
        <v>0</v>
      </c>
      <c r="DD6" s="391">
        <f>'42-samorz.inst.kult.'!C30</f>
        <v>5500.14</v>
      </c>
      <c r="DE6" s="391">
        <f>'42-samorz.inst.kult.'!D30</f>
        <v>5500.14</v>
      </c>
      <c r="DF6" s="391">
        <f>'42-samorz.inst.kult.'!E30</f>
        <v>289</v>
      </c>
      <c r="DG6" s="391">
        <f>'42-samorz.inst.kult.'!F30</f>
        <v>0</v>
      </c>
      <c r="DH6" s="391">
        <f>'42-samorz.inst.kult.'!G30</f>
        <v>0</v>
      </c>
      <c r="DI6" s="391">
        <f>'42-samorz.inst.kult.'!H30</f>
        <v>289</v>
      </c>
      <c r="DJ6" s="391">
        <f>'42-samorz.inst.kult.'!I30</f>
        <v>0</v>
      </c>
      <c r="DK6" s="391">
        <f>'42-samorz.inst.kult.'!J30</f>
        <v>0</v>
      </c>
      <c r="DL6" s="391">
        <f>'42-samorz.inst.kult.'!K30</f>
        <v>5211.14</v>
      </c>
      <c r="DM6" s="391">
        <f>'42-samorz.inst.kult.'!L30</f>
        <v>0</v>
      </c>
      <c r="DN6" s="391">
        <f>'42-samorz.inst.kult.'!M30</f>
        <v>0</v>
      </c>
      <c r="DO6" s="391">
        <f>'42-samorz.inst.kult.'!N30</f>
        <v>0</v>
      </c>
      <c r="DP6" s="391">
        <f>'42-samorz.inst.kult.'!O30</f>
        <v>0</v>
      </c>
      <c r="DQ6" s="391">
        <f>'42-samorz.inst.kult.'!P30</f>
        <v>0</v>
      </c>
      <c r="DR6" s="391">
        <f>'42-samorz.inst.kult.'!Q30</f>
        <v>0</v>
      </c>
      <c r="DS6" s="391">
        <f>'42-samorz.inst.kult.'!R30</f>
        <v>0</v>
      </c>
      <c r="DT6" s="391">
        <f>'42-samorz.inst.kult.'!C31</f>
        <v>289</v>
      </c>
      <c r="DU6" s="391">
        <f>'42-samorz.inst.kult.'!D31</f>
        <v>289</v>
      </c>
      <c r="DV6" s="391">
        <f>'42-samorz.inst.kult.'!E31</f>
        <v>289</v>
      </c>
      <c r="DW6" s="391">
        <f>'42-samorz.inst.kult.'!F31</f>
        <v>0</v>
      </c>
      <c r="DX6" s="391">
        <f>'42-samorz.inst.kult.'!G31</f>
        <v>0</v>
      </c>
      <c r="DY6" s="391">
        <f>'42-samorz.inst.kult.'!H31</f>
        <v>289</v>
      </c>
      <c r="DZ6" s="391">
        <f>'42-samorz.inst.kult.'!I31</f>
        <v>0</v>
      </c>
      <c r="EA6" s="391">
        <f>'42-samorz.inst.kult.'!J31</f>
        <v>0</v>
      </c>
      <c r="EB6" s="391">
        <f>'42-samorz.inst.kult.'!K31</f>
        <v>0</v>
      </c>
      <c r="EC6" s="391">
        <f>'42-samorz.inst.kult.'!L31</f>
        <v>0</v>
      </c>
      <c r="ED6" s="391">
        <f>'42-samorz.inst.kult.'!M31</f>
        <v>0</v>
      </c>
      <c r="EE6" s="391">
        <f>'42-samorz.inst.kult.'!N31</f>
        <v>0</v>
      </c>
      <c r="EF6" s="391">
        <f>'42-samorz.inst.kult.'!O31</f>
        <v>0</v>
      </c>
      <c r="EG6" s="391">
        <f>'42-samorz.inst.kult.'!P31</f>
        <v>0</v>
      </c>
      <c r="EH6" s="391">
        <f>'42-samorz.inst.kult.'!Q31</f>
        <v>0</v>
      </c>
      <c r="EI6" s="391">
        <f>'42-samorz.inst.kult.'!R31</f>
        <v>0</v>
      </c>
      <c r="EJ6" s="391">
        <f>'42-samorz.inst.kult.'!C32</f>
        <v>5211.14</v>
      </c>
      <c r="EK6" s="391">
        <f>'42-samorz.inst.kult.'!D32</f>
        <v>5211.14</v>
      </c>
      <c r="EL6" s="391">
        <f>'42-samorz.inst.kult.'!E32</f>
        <v>0</v>
      </c>
      <c r="EM6" s="391">
        <f>'42-samorz.inst.kult.'!F32</f>
        <v>0</v>
      </c>
      <c r="EN6" s="391">
        <f>'42-samorz.inst.kult.'!G32</f>
        <v>0</v>
      </c>
      <c r="EO6" s="391">
        <f>'42-samorz.inst.kult.'!H32</f>
        <v>0</v>
      </c>
      <c r="EP6" s="391">
        <f>'42-samorz.inst.kult.'!I32</f>
        <v>0</v>
      </c>
      <c r="EQ6" s="391">
        <f>'42-samorz.inst.kult.'!J32</f>
        <v>0</v>
      </c>
      <c r="ER6" s="391">
        <f>'42-samorz.inst.kult.'!K32</f>
        <v>5211.14</v>
      </c>
      <c r="ES6" s="391">
        <f>'42-samorz.inst.kult.'!L32</f>
        <v>0</v>
      </c>
      <c r="ET6" s="391">
        <f>'42-samorz.inst.kult.'!M32</f>
        <v>0</v>
      </c>
      <c r="EU6" s="391">
        <f>'42-samorz.inst.kult.'!N32</f>
        <v>0</v>
      </c>
      <c r="EV6" s="391">
        <f>'42-samorz.inst.kult.'!O32</f>
        <v>0</v>
      </c>
      <c r="EW6" s="391">
        <f>'42-samorz.inst.kult.'!P32</f>
        <v>0</v>
      </c>
      <c r="EX6" s="391">
        <f>'42-samorz.inst.kult.'!Q32</f>
        <v>0</v>
      </c>
      <c r="EY6" s="391">
        <f>'42-samorz.inst.kult.'!R32</f>
        <v>0</v>
      </c>
      <c r="EZ6" s="391">
        <f>'42-samorz.inst.kult.'!C33</f>
        <v>0</v>
      </c>
      <c r="FA6" s="391">
        <f>'42-samorz.inst.kult.'!D33</f>
        <v>0</v>
      </c>
      <c r="FB6" s="391">
        <f>'42-samorz.inst.kult.'!E33</f>
        <v>0</v>
      </c>
      <c r="FC6" s="391">
        <f>'42-samorz.inst.kult.'!F33</f>
        <v>0</v>
      </c>
      <c r="FD6" s="391">
        <f>'42-samorz.inst.kult.'!G33</f>
        <v>0</v>
      </c>
      <c r="FE6" s="391">
        <f>'42-samorz.inst.kult.'!H33</f>
        <v>0</v>
      </c>
      <c r="FF6" s="391">
        <f>'42-samorz.inst.kult.'!I33</f>
        <v>0</v>
      </c>
      <c r="FG6" s="391">
        <f>'42-samorz.inst.kult.'!J33</f>
        <v>0</v>
      </c>
      <c r="FH6" s="391">
        <f>'42-samorz.inst.kult.'!K33</f>
        <v>0</v>
      </c>
      <c r="FI6" s="391">
        <f>'42-samorz.inst.kult.'!L33</f>
        <v>0</v>
      </c>
      <c r="FJ6" s="391">
        <f>'42-samorz.inst.kult.'!M33</f>
        <v>0</v>
      </c>
      <c r="FK6" s="391">
        <f>'42-samorz.inst.kult.'!N33</f>
        <v>0</v>
      </c>
      <c r="FL6" s="391">
        <f>'42-samorz.inst.kult.'!O33</f>
        <v>0</v>
      </c>
      <c r="FM6" s="391">
        <f>'42-samorz.inst.kult.'!P33</f>
        <v>0</v>
      </c>
      <c r="FN6" s="391">
        <f>'42-samorz.inst.kult.'!Q33</f>
        <v>0</v>
      </c>
      <c r="FO6" s="391">
        <f>'42-samorz.inst.kult.'!R33</f>
        <v>0</v>
      </c>
    </row>
    <row r="7" spans="1:171" ht="12.75">
      <c r="A7" s="389">
        <f t="shared" si="0"/>
        <v>0</v>
      </c>
      <c r="B7" s="389">
        <f t="shared" si="1"/>
        <v>0</v>
      </c>
      <c r="C7" s="389">
        <f t="shared" si="2"/>
        <v>0</v>
      </c>
      <c r="D7" s="389">
        <f t="shared" si="3"/>
        <v>0</v>
      </c>
      <c r="E7" s="389">
        <f t="shared" si="4"/>
        <v>0</v>
      </c>
      <c r="F7" s="389">
        <v>50</v>
      </c>
      <c r="G7" s="389">
        <f t="shared" si="5"/>
        <v>2018</v>
      </c>
      <c r="H7" s="389">
        <f t="shared" si="6"/>
        <v>4</v>
      </c>
      <c r="I7" s="389">
        <v>0</v>
      </c>
      <c r="L7" s="390">
        <v>0</v>
      </c>
      <c r="M7" s="390">
        <v>0</v>
      </c>
      <c r="N7" s="390">
        <v>0</v>
      </c>
      <c r="O7" s="390">
        <v>0</v>
      </c>
      <c r="P7" s="390">
        <v>0</v>
      </c>
      <c r="Q7" s="390">
        <v>0</v>
      </c>
      <c r="R7" s="390">
        <v>0</v>
      </c>
      <c r="S7" s="390">
        <v>0</v>
      </c>
      <c r="T7" s="390">
        <v>0</v>
      </c>
      <c r="U7" s="390">
        <v>0</v>
      </c>
      <c r="V7" s="390">
        <v>0</v>
      </c>
      <c r="W7" s="390">
        <v>0</v>
      </c>
      <c r="X7" s="390">
        <v>0</v>
      </c>
      <c r="Y7" s="390">
        <v>0</v>
      </c>
      <c r="Z7" s="390">
        <v>0</v>
      </c>
      <c r="AA7" s="390">
        <v>0</v>
      </c>
      <c r="AB7" s="390">
        <v>0</v>
      </c>
      <c r="AC7" s="390">
        <v>0</v>
      </c>
      <c r="AD7" s="390">
        <v>0</v>
      </c>
      <c r="AE7" s="390">
        <v>0</v>
      </c>
      <c r="AF7" s="390">
        <v>0</v>
      </c>
      <c r="AG7" s="390">
        <v>0</v>
      </c>
      <c r="AH7" s="390">
        <v>0</v>
      </c>
      <c r="AI7" s="390">
        <v>0</v>
      </c>
      <c r="AJ7" s="390">
        <v>0</v>
      </c>
      <c r="AK7" s="390">
        <v>0</v>
      </c>
      <c r="AL7" s="390">
        <v>0</v>
      </c>
      <c r="AM7" s="390">
        <v>0</v>
      </c>
      <c r="AN7" s="390">
        <v>0</v>
      </c>
      <c r="AO7" s="390">
        <v>0</v>
      </c>
      <c r="AP7" s="390">
        <v>0</v>
      </c>
      <c r="AQ7" s="390">
        <v>0</v>
      </c>
      <c r="AR7" s="390">
        <v>0</v>
      </c>
      <c r="AS7" s="390">
        <v>0</v>
      </c>
      <c r="AT7" s="390">
        <v>0</v>
      </c>
      <c r="AU7" s="390">
        <v>0</v>
      </c>
      <c r="AV7" s="390">
        <v>0</v>
      </c>
      <c r="AW7" s="390">
        <v>0</v>
      </c>
      <c r="AX7" s="390">
        <v>0</v>
      </c>
      <c r="AY7" s="390">
        <v>0</v>
      </c>
      <c r="AZ7" s="390">
        <v>0</v>
      </c>
      <c r="BA7" s="390">
        <v>0</v>
      </c>
      <c r="BB7" s="390">
        <v>0</v>
      </c>
      <c r="BC7" s="390">
        <v>0</v>
      </c>
      <c r="BD7" s="390">
        <v>0</v>
      </c>
      <c r="BE7" s="390">
        <v>0</v>
      </c>
      <c r="BF7" s="390">
        <v>0</v>
      </c>
      <c r="BG7" s="390">
        <v>0</v>
      </c>
      <c r="BH7" s="390">
        <v>0</v>
      </c>
      <c r="BI7" s="390">
        <v>0</v>
      </c>
      <c r="BJ7" s="390">
        <v>0</v>
      </c>
      <c r="BK7" s="390">
        <v>0</v>
      </c>
      <c r="BL7" s="390">
        <v>0</v>
      </c>
      <c r="BM7" s="390">
        <v>0</v>
      </c>
      <c r="BN7" s="390">
        <v>0</v>
      </c>
      <c r="BO7" s="390">
        <v>0</v>
      </c>
      <c r="BP7" s="390">
        <v>0</v>
      </c>
      <c r="BQ7" s="390">
        <v>0</v>
      </c>
      <c r="BR7" s="390">
        <v>0</v>
      </c>
      <c r="BS7" s="390">
        <v>0</v>
      </c>
      <c r="BT7" s="390">
        <v>0</v>
      </c>
      <c r="BU7" s="390">
        <v>0</v>
      </c>
      <c r="BV7" s="390">
        <v>0</v>
      </c>
      <c r="BW7" s="390">
        <v>0</v>
      </c>
      <c r="BX7" s="390">
        <v>0</v>
      </c>
      <c r="BY7" s="390">
        <v>0</v>
      </c>
      <c r="BZ7" s="390">
        <v>0</v>
      </c>
      <c r="CA7" s="390">
        <v>0</v>
      </c>
      <c r="CB7" s="390">
        <v>0</v>
      </c>
      <c r="CC7" s="390">
        <v>0</v>
      </c>
      <c r="CD7" s="390">
        <v>0</v>
      </c>
      <c r="CE7" s="390">
        <v>0</v>
      </c>
      <c r="CF7" s="390">
        <v>0</v>
      </c>
      <c r="CG7" s="390">
        <v>0</v>
      </c>
      <c r="CH7" s="390">
        <v>0</v>
      </c>
      <c r="CI7" s="390">
        <v>0</v>
      </c>
      <c r="CJ7" s="390">
        <v>0</v>
      </c>
      <c r="CK7" s="390">
        <v>0</v>
      </c>
      <c r="CL7" s="390">
        <v>0</v>
      </c>
      <c r="CM7" s="390">
        <v>0</v>
      </c>
      <c r="CN7" s="390">
        <v>0</v>
      </c>
      <c r="CO7" s="390">
        <v>0</v>
      </c>
      <c r="CP7" s="390">
        <v>0</v>
      </c>
      <c r="CQ7" s="390">
        <v>0</v>
      </c>
      <c r="CR7" s="390">
        <v>0</v>
      </c>
      <c r="CS7" s="390">
        <v>0</v>
      </c>
      <c r="CT7" s="390">
        <v>0</v>
      </c>
      <c r="CU7" s="390">
        <v>0</v>
      </c>
      <c r="CV7" s="390">
        <v>0</v>
      </c>
      <c r="CW7" s="390">
        <v>0</v>
      </c>
      <c r="CX7" s="390">
        <v>0</v>
      </c>
      <c r="CY7" s="390">
        <v>0</v>
      </c>
      <c r="CZ7" s="390">
        <v>0</v>
      </c>
      <c r="DA7" s="390">
        <v>0</v>
      </c>
      <c r="DB7" s="390">
        <v>0</v>
      </c>
      <c r="DC7" s="390">
        <v>0</v>
      </c>
      <c r="DD7" s="390">
        <v>0</v>
      </c>
      <c r="DE7" s="390">
        <v>0</v>
      </c>
      <c r="DF7" s="390">
        <v>0</v>
      </c>
      <c r="DG7" s="390">
        <v>0</v>
      </c>
      <c r="DH7" s="390">
        <v>0</v>
      </c>
      <c r="DI7" s="390">
        <v>0</v>
      </c>
      <c r="DJ7" s="390">
        <v>0</v>
      </c>
      <c r="DK7" s="390">
        <v>0</v>
      </c>
      <c r="DL7" s="390">
        <v>0</v>
      </c>
      <c r="DM7" s="390">
        <v>0</v>
      </c>
      <c r="DN7" s="390">
        <v>0</v>
      </c>
      <c r="DO7" s="390">
        <v>0</v>
      </c>
      <c r="DP7" s="390">
        <v>0</v>
      </c>
      <c r="DQ7" s="390">
        <v>0</v>
      </c>
      <c r="DR7" s="390">
        <v>0</v>
      </c>
      <c r="DS7" s="390">
        <v>0</v>
      </c>
      <c r="DT7" s="390">
        <v>0</v>
      </c>
      <c r="DU7" s="390">
        <v>0</v>
      </c>
      <c r="DV7" s="390">
        <v>0</v>
      </c>
      <c r="DW7" s="390">
        <v>0</v>
      </c>
      <c r="DX7" s="390">
        <v>0</v>
      </c>
      <c r="DY7" s="390">
        <v>0</v>
      </c>
      <c r="DZ7" s="390">
        <v>0</v>
      </c>
      <c r="EA7" s="390">
        <v>0</v>
      </c>
      <c r="EB7" s="390">
        <v>0</v>
      </c>
      <c r="EC7" s="390">
        <v>0</v>
      </c>
      <c r="ED7" s="390">
        <v>0</v>
      </c>
      <c r="EE7" s="390">
        <v>0</v>
      </c>
      <c r="EF7" s="390">
        <v>0</v>
      </c>
      <c r="EG7" s="390">
        <v>0</v>
      </c>
      <c r="EH7" s="390">
        <v>0</v>
      </c>
      <c r="EI7" s="390">
        <v>0</v>
      </c>
      <c r="EJ7" s="390">
        <v>0</v>
      </c>
      <c r="EK7" s="390">
        <v>0</v>
      </c>
      <c r="EL7" s="390">
        <v>0</v>
      </c>
      <c r="EM7" s="390">
        <v>0</v>
      </c>
      <c r="EN7" s="390">
        <v>0</v>
      </c>
      <c r="EO7" s="390">
        <v>0</v>
      </c>
      <c r="EP7" s="390">
        <v>0</v>
      </c>
      <c r="EQ7" s="390">
        <v>0</v>
      </c>
      <c r="ER7" s="390">
        <v>0</v>
      </c>
      <c r="ES7" s="390">
        <v>0</v>
      </c>
      <c r="ET7" s="390">
        <v>0</v>
      </c>
      <c r="EU7" s="390">
        <v>0</v>
      </c>
      <c r="EV7" s="390">
        <v>0</v>
      </c>
      <c r="EW7" s="390">
        <v>0</v>
      </c>
      <c r="EX7" s="390">
        <v>0</v>
      </c>
      <c r="EY7" s="390">
        <v>0</v>
      </c>
      <c r="EZ7" s="390">
        <v>0</v>
      </c>
      <c r="FA7" s="390">
        <v>0</v>
      </c>
      <c r="FB7" s="390">
        <v>0</v>
      </c>
      <c r="FC7" s="390">
        <v>0</v>
      </c>
      <c r="FD7" s="390">
        <v>0</v>
      </c>
      <c r="FE7" s="390">
        <v>0</v>
      </c>
      <c r="FF7" s="390">
        <v>0</v>
      </c>
      <c r="FG7" s="390">
        <v>0</v>
      </c>
      <c r="FH7" s="390">
        <v>0</v>
      </c>
      <c r="FI7" s="390">
        <v>0</v>
      </c>
      <c r="FJ7" s="390">
        <v>0</v>
      </c>
      <c r="FK7" s="390">
        <v>0</v>
      </c>
      <c r="FL7" s="390">
        <v>0</v>
      </c>
      <c r="FM7" s="390">
        <v>0</v>
      </c>
      <c r="FN7" s="390">
        <v>0</v>
      </c>
      <c r="FO7" s="390">
        <v>0</v>
      </c>
    </row>
    <row r="8" spans="1:171" ht="12.75">
      <c r="A8" s="389">
        <f t="shared" si="0"/>
        <v>0</v>
      </c>
      <c r="B8" s="389">
        <f t="shared" si="1"/>
        <v>0</v>
      </c>
      <c r="C8" s="389">
        <f t="shared" si="2"/>
        <v>0</v>
      </c>
      <c r="D8" s="389">
        <f t="shared" si="3"/>
        <v>0</v>
      </c>
      <c r="E8" s="389">
        <f t="shared" si="4"/>
        <v>0</v>
      </c>
      <c r="F8" s="389">
        <v>61</v>
      </c>
      <c r="G8" s="389">
        <f t="shared" si="5"/>
        <v>2018</v>
      </c>
      <c r="H8" s="389">
        <f t="shared" si="6"/>
        <v>4</v>
      </c>
      <c r="I8" s="389">
        <v>0</v>
      </c>
      <c r="L8" s="390">
        <v>0</v>
      </c>
      <c r="M8" s="390">
        <v>0</v>
      </c>
      <c r="N8" s="390">
        <v>0</v>
      </c>
      <c r="O8" s="390">
        <v>0</v>
      </c>
      <c r="P8" s="390">
        <v>0</v>
      </c>
      <c r="Q8" s="390">
        <v>0</v>
      </c>
      <c r="R8" s="390">
        <v>0</v>
      </c>
      <c r="S8" s="390">
        <v>0</v>
      </c>
      <c r="T8" s="390">
        <v>0</v>
      </c>
      <c r="U8" s="390">
        <v>0</v>
      </c>
      <c r="V8" s="390">
        <v>0</v>
      </c>
      <c r="W8" s="390">
        <v>0</v>
      </c>
      <c r="X8" s="390">
        <v>0</v>
      </c>
      <c r="Y8" s="390">
        <v>0</v>
      </c>
      <c r="Z8" s="390">
        <v>0</v>
      </c>
      <c r="AA8" s="390">
        <v>0</v>
      </c>
      <c r="AB8" s="390">
        <v>0</v>
      </c>
      <c r="AC8" s="390">
        <v>0</v>
      </c>
      <c r="AD8" s="390">
        <v>0</v>
      </c>
      <c r="AE8" s="390">
        <v>0</v>
      </c>
      <c r="AF8" s="390">
        <v>0</v>
      </c>
      <c r="AG8" s="390">
        <v>0</v>
      </c>
      <c r="AH8" s="390">
        <v>0</v>
      </c>
      <c r="AI8" s="390">
        <v>0</v>
      </c>
      <c r="AJ8" s="390">
        <v>0</v>
      </c>
      <c r="AK8" s="390">
        <v>0</v>
      </c>
      <c r="AL8" s="390">
        <v>0</v>
      </c>
      <c r="AM8" s="390">
        <v>0</v>
      </c>
      <c r="AN8" s="390">
        <v>0</v>
      </c>
      <c r="AO8" s="390">
        <v>0</v>
      </c>
      <c r="AP8" s="390">
        <v>0</v>
      </c>
      <c r="AQ8" s="390">
        <v>0</v>
      </c>
      <c r="AR8" s="390">
        <v>0</v>
      </c>
      <c r="AS8" s="390">
        <v>0</v>
      </c>
      <c r="AT8" s="390">
        <v>0</v>
      </c>
      <c r="AU8" s="390">
        <v>0</v>
      </c>
      <c r="AV8" s="390">
        <v>0</v>
      </c>
      <c r="AW8" s="390">
        <v>0</v>
      </c>
      <c r="AX8" s="390">
        <v>0</v>
      </c>
      <c r="AY8" s="390">
        <v>0</v>
      </c>
      <c r="AZ8" s="390">
        <v>0</v>
      </c>
      <c r="BA8" s="390">
        <v>0</v>
      </c>
      <c r="BB8" s="390">
        <v>0</v>
      </c>
      <c r="BC8" s="390">
        <v>0</v>
      </c>
      <c r="BD8" s="390">
        <v>0</v>
      </c>
      <c r="BE8" s="390">
        <v>0</v>
      </c>
      <c r="BF8" s="390">
        <v>0</v>
      </c>
      <c r="BG8" s="390">
        <v>0</v>
      </c>
      <c r="BH8" s="390">
        <v>0</v>
      </c>
      <c r="BI8" s="390">
        <v>0</v>
      </c>
      <c r="BJ8" s="390">
        <v>0</v>
      </c>
      <c r="BK8" s="390">
        <v>0</v>
      </c>
      <c r="BL8" s="390">
        <v>0</v>
      </c>
      <c r="BM8" s="390">
        <v>0</v>
      </c>
      <c r="BN8" s="390">
        <v>0</v>
      </c>
      <c r="BO8" s="390">
        <v>0</v>
      </c>
      <c r="BP8" s="390">
        <v>0</v>
      </c>
      <c r="BQ8" s="390">
        <v>0</v>
      </c>
      <c r="BR8" s="390">
        <v>0</v>
      </c>
      <c r="BS8" s="390">
        <v>0</v>
      </c>
      <c r="BT8" s="390">
        <v>0</v>
      </c>
      <c r="BU8" s="390">
        <v>0</v>
      </c>
      <c r="BV8" s="390">
        <v>0</v>
      </c>
      <c r="BW8" s="390">
        <v>0</v>
      </c>
      <c r="BX8" s="390">
        <v>0</v>
      </c>
      <c r="BY8" s="390">
        <v>0</v>
      </c>
      <c r="BZ8" s="390">
        <v>0</v>
      </c>
      <c r="CA8" s="390">
        <v>0</v>
      </c>
      <c r="CB8" s="390">
        <v>0</v>
      </c>
      <c r="CC8" s="390">
        <v>0</v>
      </c>
      <c r="CD8" s="390">
        <v>0</v>
      </c>
      <c r="CE8" s="390">
        <v>0</v>
      </c>
      <c r="CF8" s="390">
        <v>0</v>
      </c>
      <c r="CG8" s="390">
        <v>0</v>
      </c>
      <c r="CH8" s="390">
        <v>0</v>
      </c>
      <c r="CI8" s="390">
        <v>0</v>
      </c>
      <c r="CJ8" s="390">
        <v>0</v>
      </c>
      <c r="CK8" s="390">
        <v>0</v>
      </c>
      <c r="CL8" s="390">
        <v>0</v>
      </c>
      <c r="CM8" s="390">
        <v>0</v>
      </c>
      <c r="CN8" s="390">
        <v>0</v>
      </c>
      <c r="CO8" s="390">
        <v>0</v>
      </c>
      <c r="CP8" s="390">
        <v>0</v>
      </c>
      <c r="CQ8" s="390">
        <v>0</v>
      </c>
      <c r="CR8" s="390">
        <v>0</v>
      </c>
      <c r="CS8" s="390">
        <v>0</v>
      </c>
      <c r="CT8" s="390">
        <v>0</v>
      </c>
      <c r="CU8" s="390">
        <v>0</v>
      </c>
      <c r="CV8" s="390">
        <v>0</v>
      </c>
      <c r="CW8" s="390">
        <v>0</v>
      </c>
      <c r="CX8" s="390">
        <v>0</v>
      </c>
      <c r="CY8" s="390">
        <v>0</v>
      </c>
      <c r="CZ8" s="390">
        <v>0</v>
      </c>
      <c r="DA8" s="390">
        <v>0</v>
      </c>
      <c r="DB8" s="390">
        <v>0</v>
      </c>
      <c r="DC8" s="390">
        <v>0</v>
      </c>
      <c r="DD8" s="390">
        <v>0</v>
      </c>
      <c r="DE8" s="390">
        <v>0</v>
      </c>
      <c r="DF8" s="390">
        <v>0</v>
      </c>
      <c r="DG8" s="390">
        <v>0</v>
      </c>
      <c r="DH8" s="390">
        <v>0</v>
      </c>
      <c r="DI8" s="390">
        <v>0</v>
      </c>
      <c r="DJ8" s="390">
        <v>0</v>
      </c>
      <c r="DK8" s="390">
        <v>0</v>
      </c>
      <c r="DL8" s="390">
        <v>0</v>
      </c>
      <c r="DM8" s="390">
        <v>0</v>
      </c>
      <c r="DN8" s="390">
        <v>0</v>
      </c>
      <c r="DO8" s="390">
        <v>0</v>
      </c>
      <c r="DP8" s="390">
        <v>0</v>
      </c>
      <c r="DQ8" s="390">
        <v>0</v>
      </c>
      <c r="DR8" s="390">
        <v>0</v>
      </c>
      <c r="DS8" s="390">
        <v>0</v>
      </c>
      <c r="DT8" s="390">
        <v>0</v>
      </c>
      <c r="DU8" s="390">
        <v>0</v>
      </c>
      <c r="DV8" s="390">
        <v>0</v>
      </c>
      <c r="DW8" s="390">
        <v>0</v>
      </c>
      <c r="DX8" s="390">
        <v>0</v>
      </c>
      <c r="DY8" s="390">
        <v>0</v>
      </c>
      <c r="DZ8" s="390">
        <v>0</v>
      </c>
      <c r="EA8" s="390">
        <v>0</v>
      </c>
      <c r="EB8" s="390">
        <v>0</v>
      </c>
      <c r="EC8" s="390">
        <v>0</v>
      </c>
      <c r="ED8" s="390">
        <v>0</v>
      </c>
      <c r="EE8" s="390">
        <v>0</v>
      </c>
      <c r="EF8" s="390">
        <v>0</v>
      </c>
      <c r="EG8" s="390">
        <v>0</v>
      </c>
      <c r="EH8" s="390">
        <v>0</v>
      </c>
      <c r="EI8" s="390">
        <v>0</v>
      </c>
      <c r="EJ8" s="390">
        <v>0</v>
      </c>
      <c r="EK8" s="390">
        <v>0</v>
      </c>
      <c r="EL8" s="390">
        <v>0</v>
      </c>
      <c r="EM8" s="390">
        <v>0</v>
      </c>
      <c r="EN8" s="390">
        <v>0</v>
      </c>
      <c r="EO8" s="390">
        <v>0</v>
      </c>
      <c r="EP8" s="390">
        <v>0</v>
      </c>
      <c r="EQ8" s="390">
        <v>0</v>
      </c>
      <c r="ER8" s="390">
        <v>0</v>
      </c>
      <c r="ES8" s="390">
        <v>0</v>
      </c>
      <c r="ET8" s="390">
        <v>0</v>
      </c>
      <c r="EU8" s="390">
        <v>0</v>
      </c>
      <c r="EV8" s="390">
        <v>0</v>
      </c>
      <c r="EW8" s="390">
        <v>0</v>
      </c>
      <c r="EX8" s="390">
        <v>0</v>
      </c>
      <c r="EY8" s="390">
        <v>0</v>
      </c>
      <c r="EZ8" s="390">
        <v>0</v>
      </c>
      <c r="FA8" s="390">
        <v>0</v>
      </c>
      <c r="FB8" s="390">
        <v>0</v>
      </c>
      <c r="FC8" s="390">
        <v>0</v>
      </c>
      <c r="FD8" s="390">
        <v>0</v>
      </c>
      <c r="FE8" s="390">
        <v>0</v>
      </c>
      <c r="FF8" s="390">
        <v>0</v>
      </c>
      <c r="FG8" s="390">
        <v>0</v>
      </c>
      <c r="FH8" s="390">
        <v>0</v>
      </c>
      <c r="FI8" s="390">
        <v>0</v>
      </c>
      <c r="FJ8" s="390">
        <v>0</v>
      </c>
      <c r="FK8" s="390">
        <v>0</v>
      </c>
      <c r="FL8" s="390">
        <v>0</v>
      </c>
      <c r="FM8" s="390">
        <v>0</v>
      </c>
      <c r="FN8" s="390">
        <v>0</v>
      </c>
      <c r="FO8" s="390">
        <v>0</v>
      </c>
    </row>
    <row r="9" spans="1:171" ht="12.75">
      <c r="A9" s="389">
        <f t="shared" si="0"/>
        <v>0</v>
      </c>
      <c r="B9" s="389">
        <f t="shared" si="1"/>
        <v>0</v>
      </c>
      <c r="C9" s="389">
        <f t="shared" si="2"/>
        <v>0</v>
      </c>
      <c r="D9" s="389">
        <f t="shared" si="3"/>
        <v>0</v>
      </c>
      <c r="E9" s="389">
        <f t="shared" si="4"/>
        <v>0</v>
      </c>
      <c r="F9" s="389">
        <v>62</v>
      </c>
      <c r="G9" s="389">
        <f t="shared" si="5"/>
        <v>2018</v>
      </c>
      <c r="H9" s="389">
        <f t="shared" si="6"/>
        <v>4</v>
      </c>
      <c r="I9" s="389">
        <v>0</v>
      </c>
      <c r="L9" s="391">
        <f>'62-samodz.publ.ZOZ samorz.'!C24</f>
        <v>0</v>
      </c>
      <c r="M9" s="391">
        <f>'62-samodz.publ.ZOZ samorz.'!D24</f>
        <v>0</v>
      </c>
      <c r="N9" s="391">
        <f>'62-samodz.publ.ZOZ samorz.'!E24</f>
        <v>0</v>
      </c>
      <c r="O9" s="391">
        <f>'62-samodz.publ.ZOZ samorz.'!F24</f>
        <v>0</v>
      </c>
      <c r="P9" s="391">
        <f>'62-samodz.publ.ZOZ samorz.'!G24</f>
        <v>0</v>
      </c>
      <c r="Q9" s="391">
        <f>'62-samodz.publ.ZOZ samorz.'!H24</f>
        <v>0</v>
      </c>
      <c r="R9" s="391">
        <f>'62-samodz.publ.ZOZ samorz.'!I24</f>
        <v>0</v>
      </c>
      <c r="S9" s="391">
        <f>'62-samodz.publ.ZOZ samorz.'!J24</f>
        <v>0</v>
      </c>
      <c r="T9" s="391">
        <f>'62-samodz.publ.ZOZ samorz.'!K24</f>
        <v>0</v>
      </c>
      <c r="U9" s="391">
        <f>'62-samodz.publ.ZOZ samorz.'!L24</f>
        <v>0</v>
      </c>
      <c r="V9" s="391">
        <f>'62-samodz.publ.ZOZ samorz.'!M24</f>
        <v>0</v>
      </c>
      <c r="W9" s="391">
        <f>'62-samodz.publ.ZOZ samorz.'!N24</f>
        <v>0</v>
      </c>
      <c r="X9" s="391">
        <f>'62-samodz.publ.ZOZ samorz.'!O24</f>
        <v>0</v>
      </c>
      <c r="Y9" s="391">
        <f>'62-samodz.publ.ZOZ samorz.'!P24</f>
        <v>0</v>
      </c>
      <c r="Z9" s="391">
        <f>'62-samodz.publ.ZOZ samorz.'!Q24</f>
        <v>0</v>
      </c>
      <c r="AA9" s="391">
        <f>'62-samodz.publ.ZOZ samorz.'!R24</f>
        <v>0</v>
      </c>
      <c r="AB9" s="391">
        <f>'62-samodz.publ.ZOZ samorz.'!C25</f>
        <v>0</v>
      </c>
      <c r="AC9" s="391">
        <f>'62-samodz.publ.ZOZ samorz.'!D25</f>
        <v>0</v>
      </c>
      <c r="AD9" s="391">
        <f>'62-samodz.publ.ZOZ samorz.'!E25</f>
        <v>0</v>
      </c>
      <c r="AE9" s="391">
        <f>'62-samodz.publ.ZOZ samorz.'!F25</f>
        <v>0</v>
      </c>
      <c r="AF9" s="391">
        <f>'62-samodz.publ.ZOZ samorz.'!G25</f>
        <v>0</v>
      </c>
      <c r="AG9" s="391">
        <f>'62-samodz.publ.ZOZ samorz.'!H25</f>
        <v>0</v>
      </c>
      <c r="AH9" s="391">
        <f>'62-samodz.publ.ZOZ samorz.'!I25</f>
        <v>0</v>
      </c>
      <c r="AI9" s="391">
        <f>'62-samodz.publ.ZOZ samorz.'!J25</f>
        <v>0</v>
      </c>
      <c r="AJ9" s="391">
        <f>'62-samodz.publ.ZOZ samorz.'!K25</f>
        <v>0</v>
      </c>
      <c r="AK9" s="391">
        <f>'62-samodz.publ.ZOZ samorz.'!L25</f>
        <v>0</v>
      </c>
      <c r="AL9" s="391">
        <f>'62-samodz.publ.ZOZ samorz.'!M25</f>
        <v>0</v>
      </c>
      <c r="AM9" s="391">
        <f>'62-samodz.publ.ZOZ samorz.'!N25</f>
        <v>0</v>
      </c>
      <c r="AN9" s="391">
        <f>'62-samodz.publ.ZOZ samorz.'!O25</f>
        <v>0</v>
      </c>
      <c r="AO9" s="391">
        <f>'62-samodz.publ.ZOZ samorz.'!P25</f>
        <v>0</v>
      </c>
      <c r="AP9" s="391">
        <f>'62-samodz.publ.ZOZ samorz.'!Q25</f>
        <v>0</v>
      </c>
      <c r="AQ9" s="391">
        <f>'62-samodz.publ.ZOZ samorz.'!R25</f>
        <v>0</v>
      </c>
      <c r="AR9" s="391">
        <f>'62-samodz.publ.ZOZ samorz.'!C26</f>
        <v>0</v>
      </c>
      <c r="AS9" s="391">
        <f>'62-samodz.publ.ZOZ samorz.'!D26</f>
        <v>0</v>
      </c>
      <c r="AT9" s="391">
        <f>'62-samodz.publ.ZOZ samorz.'!E26</f>
        <v>0</v>
      </c>
      <c r="AU9" s="391">
        <f>'62-samodz.publ.ZOZ samorz.'!F26</f>
        <v>0</v>
      </c>
      <c r="AV9" s="391">
        <f>'62-samodz.publ.ZOZ samorz.'!G26</f>
        <v>0</v>
      </c>
      <c r="AW9" s="391">
        <f>'62-samodz.publ.ZOZ samorz.'!H26</f>
        <v>0</v>
      </c>
      <c r="AX9" s="391">
        <f>'62-samodz.publ.ZOZ samorz.'!I26</f>
        <v>0</v>
      </c>
      <c r="AY9" s="391">
        <f>'62-samodz.publ.ZOZ samorz.'!J26</f>
        <v>0</v>
      </c>
      <c r="AZ9" s="391">
        <f>'62-samodz.publ.ZOZ samorz.'!K26</f>
        <v>0</v>
      </c>
      <c r="BA9" s="391">
        <f>'62-samodz.publ.ZOZ samorz.'!L26</f>
        <v>0</v>
      </c>
      <c r="BB9" s="391">
        <f>'62-samodz.publ.ZOZ samorz.'!M26</f>
        <v>0</v>
      </c>
      <c r="BC9" s="391">
        <f>'62-samodz.publ.ZOZ samorz.'!N26</f>
        <v>0</v>
      </c>
      <c r="BD9" s="391">
        <f>'62-samodz.publ.ZOZ samorz.'!O26</f>
        <v>0</v>
      </c>
      <c r="BE9" s="391">
        <f>'62-samodz.publ.ZOZ samorz.'!P26</f>
        <v>0</v>
      </c>
      <c r="BF9" s="391">
        <f>'62-samodz.publ.ZOZ samorz.'!Q26</f>
        <v>0</v>
      </c>
      <c r="BG9" s="391">
        <f>'62-samodz.publ.ZOZ samorz.'!R26</f>
        <v>0</v>
      </c>
      <c r="BH9" s="391">
        <f>'62-samodz.publ.ZOZ samorz.'!C27</f>
        <v>0</v>
      </c>
      <c r="BI9" s="391">
        <f>'62-samodz.publ.ZOZ samorz.'!D27</f>
        <v>0</v>
      </c>
      <c r="BJ9" s="391">
        <f>'62-samodz.publ.ZOZ samorz.'!E27</f>
        <v>0</v>
      </c>
      <c r="BK9" s="391">
        <f>'62-samodz.publ.ZOZ samorz.'!F27</f>
        <v>0</v>
      </c>
      <c r="BL9" s="391">
        <f>'62-samodz.publ.ZOZ samorz.'!G27</f>
        <v>0</v>
      </c>
      <c r="BM9" s="391">
        <f>'62-samodz.publ.ZOZ samorz.'!H27</f>
        <v>0</v>
      </c>
      <c r="BN9" s="391">
        <f>'62-samodz.publ.ZOZ samorz.'!I27</f>
        <v>0</v>
      </c>
      <c r="BO9" s="391">
        <f>'62-samodz.publ.ZOZ samorz.'!J27</f>
        <v>0</v>
      </c>
      <c r="BP9" s="391">
        <f>'62-samodz.publ.ZOZ samorz.'!K27</f>
        <v>0</v>
      </c>
      <c r="BQ9" s="391">
        <f>'62-samodz.publ.ZOZ samorz.'!L27</f>
        <v>0</v>
      </c>
      <c r="BR9" s="391">
        <f>'62-samodz.publ.ZOZ samorz.'!M27</f>
        <v>0</v>
      </c>
      <c r="BS9" s="391">
        <f>'62-samodz.publ.ZOZ samorz.'!N27</f>
        <v>0</v>
      </c>
      <c r="BT9" s="391">
        <f>'62-samodz.publ.ZOZ samorz.'!O27</f>
        <v>0</v>
      </c>
      <c r="BU9" s="391">
        <f>'62-samodz.publ.ZOZ samorz.'!P27</f>
        <v>0</v>
      </c>
      <c r="BV9" s="391">
        <f>'62-samodz.publ.ZOZ samorz.'!Q27</f>
        <v>0</v>
      </c>
      <c r="BW9" s="391">
        <f>'62-samodz.publ.ZOZ samorz.'!R27</f>
        <v>0</v>
      </c>
      <c r="BX9" s="391">
        <f>'62-samodz.publ.ZOZ samorz.'!C28</f>
        <v>0</v>
      </c>
      <c r="BY9" s="391">
        <f>'62-samodz.publ.ZOZ samorz.'!D28</f>
        <v>0</v>
      </c>
      <c r="BZ9" s="391">
        <f>'62-samodz.publ.ZOZ samorz.'!E28</f>
        <v>0</v>
      </c>
      <c r="CA9" s="391">
        <f>'62-samodz.publ.ZOZ samorz.'!F28</f>
        <v>0</v>
      </c>
      <c r="CB9" s="391">
        <f>'62-samodz.publ.ZOZ samorz.'!G28</f>
        <v>0</v>
      </c>
      <c r="CC9" s="391">
        <f>'62-samodz.publ.ZOZ samorz.'!H28</f>
        <v>0</v>
      </c>
      <c r="CD9" s="391">
        <f>'62-samodz.publ.ZOZ samorz.'!I28</f>
        <v>0</v>
      </c>
      <c r="CE9" s="391">
        <f>'62-samodz.publ.ZOZ samorz.'!J28</f>
        <v>0</v>
      </c>
      <c r="CF9" s="391">
        <f>'62-samodz.publ.ZOZ samorz.'!K28</f>
        <v>0</v>
      </c>
      <c r="CG9" s="391">
        <f>'62-samodz.publ.ZOZ samorz.'!L28</f>
        <v>0</v>
      </c>
      <c r="CH9" s="391">
        <f>'62-samodz.publ.ZOZ samorz.'!M28</f>
        <v>0</v>
      </c>
      <c r="CI9" s="391">
        <f>'62-samodz.publ.ZOZ samorz.'!N28</f>
        <v>0</v>
      </c>
      <c r="CJ9" s="391">
        <f>'62-samodz.publ.ZOZ samorz.'!O28</f>
        <v>0</v>
      </c>
      <c r="CK9" s="391">
        <f>'62-samodz.publ.ZOZ samorz.'!P28</f>
        <v>0</v>
      </c>
      <c r="CL9" s="391">
        <f>'62-samodz.publ.ZOZ samorz.'!Q28</f>
        <v>0</v>
      </c>
      <c r="CM9" s="391">
        <f>'62-samodz.publ.ZOZ samorz.'!R28</f>
        <v>0</v>
      </c>
      <c r="CN9" s="391">
        <f>'62-samodz.publ.ZOZ samorz.'!C29</f>
        <v>0</v>
      </c>
      <c r="CO9" s="391">
        <f>'62-samodz.publ.ZOZ samorz.'!D29</f>
        <v>0</v>
      </c>
      <c r="CP9" s="391">
        <f>'62-samodz.publ.ZOZ samorz.'!E29</f>
        <v>0</v>
      </c>
      <c r="CQ9" s="391">
        <f>'62-samodz.publ.ZOZ samorz.'!F29</f>
        <v>0</v>
      </c>
      <c r="CR9" s="391">
        <f>'62-samodz.publ.ZOZ samorz.'!G29</f>
        <v>0</v>
      </c>
      <c r="CS9" s="391">
        <f>'62-samodz.publ.ZOZ samorz.'!H29</f>
        <v>0</v>
      </c>
      <c r="CT9" s="391">
        <f>'62-samodz.publ.ZOZ samorz.'!I29</f>
        <v>0</v>
      </c>
      <c r="CU9" s="391">
        <f>'62-samodz.publ.ZOZ samorz.'!J29</f>
        <v>0</v>
      </c>
      <c r="CV9" s="391">
        <f>'62-samodz.publ.ZOZ samorz.'!K29</f>
        <v>0</v>
      </c>
      <c r="CW9" s="391">
        <f>'62-samodz.publ.ZOZ samorz.'!L29</f>
        <v>0</v>
      </c>
      <c r="CX9" s="391">
        <f>'62-samodz.publ.ZOZ samorz.'!M29</f>
        <v>0</v>
      </c>
      <c r="CY9" s="391">
        <f>'62-samodz.publ.ZOZ samorz.'!N29</f>
        <v>0</v>
      </c>
      <c r="CZ9" s="391">
        <f>'62-samodz.publ.ZOZ samorz.'!O29</f>
        <v>0</v>
      </c>
      <c r="DA9" s="391">
        <f>'62-samodz.publ.ZOZ samorz.'!P29</f>
        <v>0</v>
      </c>
      <c r="DB9" s="391">
        <f>'62-samodz.publ.ZOZ samorz.'!Q29</f>
        <v>0</v>
      </c>
      <c r="DC9" s="391">
        <f>'62-samodz.publ.ZOZ samorz.'!R29</f>
        <v>0</v>
      </c>
      <c r="DD9" s="391">
        <f>'62-samodz.publ.ZOZ samorz.'!C30</f>
        <v>0</v>
      </c>
      <c r="DE9" s="391">
        <f>'62-samodz.publ.ZOZ samorz.'!D30</f>
        <v>0</v>
      </c>
      <c r="DF9" s="391">
        <f>'62-samodz.publ.ZOZ samorz.'!E30</f>
        <v>0</v>
      </c>
      <c r="DG9" s="391">
        <f>'62-samodz.publ.ZOZ samorz.'!F30</f>
        <v>0</v>
      </c>
      <c r="DH9" s="391">
        <f>'62-samodz.publ.ZOZ samorz.'!G30</f>
        <v>0</v>
      </c>
      <c r="DI9" s="391">
        <f>'62-samodz.publ.ZOZ samorz.'!H30</f>
        <v>0</v>
      </c>
      <c r="DJ9" s="391">
        <f>'62-samodz.publ.ZOZ samorz.'!I30</f>
        <v>0</v>
      </c>
      <c r="DK9" s="391">
        <f>'62-samodz.publ.ZOZ samorz.'!J30</f>
        <v>0</v>
      </c>
      <c r="DL9" s="391">
        <f>'62-samodz.publ.ZOZ samorz.'!K30</f>
        <v>0</v>
      </c>
      <c r="DM9" s="391">
        <f>'62-samodz.publ.ZOZ samorz.'!L30</f>
        <v>0</v>
      </c>
      <c r="DN9" s="391">
        <f>'62-samodz.publ.ZOZ samorz.'!M30</f>
        <v>0</v>
      </c>
      <c r="DO9" s="391">
        <f>'62-samodz.publ.ZOZ samorz.'!N30</f>
        <v>0</v>
      </c>
      <c r="DP9" s="391">
        <f>'62-samodz.publ.ZOZ samorz.'!O30</f>
        <v>0</v>
      </c>
      <c r="DQ9" s="391">
        <f>'62-samodz.publ.ZOZ samorz.'!P30</f>
        <v>0</v>
      </c>
      <c r="DR9" s="391">
        <f>'62-samodz.publ.ZOZ samorz.'!Q30</f>
        <v>0</v>
      </c>
      <c r="DS9" s="391">
        <f>'62-samodz.publ.ZOZ samorz.'!R30</f>
        <v>0</v>
      </c>
      <c r="DT9" s="391">
        <f>'62-samodz.publ.ZOZ samorz.'!C31</f>
        <v>0</v>
      </c>
      <c r="DU9" s="391">
        <f>'62-samodz.publ.ZOZ samorz.'!D31</f>
        <v>0</v>
      </c>
      <c r="DV9" s="391">
        <f>'62-samodz.publ.ZOZ samorz.'!E31</f>
        <v>0</v>
      </c>
      <c r="DW9" s="391">
        <f>'62-samodz.publ.ZOZ samorz.'!F31</f>
        <v>0</v>
      </c>
      <c r="DX9" s="391">
        <f>'62-samodz.publ.ZOZ samorz.'!G31</f>
        <v>0</v>
      </c>
      <c r="DY9" s="391">
        <f>'62-samodz.publ.ZOZ samorz.'!H31</f>
        <v>0</v>
      </c>
      <c r="DZ9" s="391">
        <f>'62-samodz.publ.ZOZ samorz.'!I31</f>
        <v>0</v>
      </c>
      <c r="EA9" s="391">
        <f>'62-samodz.publ.ZOZ samorz.'!J31</f>
        <v>0</v>
      </c>
      <c r="EB9" s="391">
        <f>'62-samodz.publ.ZOZ samorz.'!K31</f>
        <v>0</v>
      </c>
      <c r="EC9" s="391">
        <f>'62-samodz.publ.ZOZ samorz.'!L31</f>
        <v>0</v>
      </c>
      <c r="ED9" s="391">
        <f>'62-samodz.publ.ZOZ samorz.'!M31</f>
        <v>0</v>
      </c>
      <c r="EE9" s="391">
        <f>'62-samodz.publ.ZOZ samorz.'!N31</f>
        <v>0</v>
      </c>
      <c r="EF9" s="391">
        <f>'62-samodz.publ.ZOZ samorz.'!O31</f>
        <v>0</v>
      </c>
      <c r="EG9" s="391">
        <f>'62-samodz.publ.ZOZ samorz.'!P31</f>
        <v>0</v>
      </c>
      <c r="EH9" s="391">
        <f>'62-samodz.publ.ZOZ samorz.'!Q31</f>
        <v>0</v>
      </c>
      <c r="EI9" s="391">
        <f>'62-samodz.publ.ZOZ samorz.'!R31</f>
        <v>0</v>
      </c>
      <c r="EJ9" s="391">
        <f>'62-samodz.publ.ZOZ samorz.'!C32</f>
        <v>0</v>
      </c>
      <c r="EK9" s="391">
        <f>'62-samodz.publ.ZOZ samorz.'!D32</f>
        <v>0</v>
      </c>
      <c r="EL9" s="391">
        <f>'62-samodz.publ.ZOZ samorz.'!E32</f>
        <v>0</v>
      </c>
      <c r="EM9" s="391">
        <f>'62-samodz.publ.ZOZ samorz.'!F32</f>
        <v>0</v>
      </c>
      <c r="EN9" s="391">
        <f>'62-samodz.publ.ZOZ samorz.'!G32</f>
        <v>0</v>
      </c>
      <c r="EO9" s="391">
        <f>'62-samodz.publ.ZOZ samorz.'!H32</f>
        <v>0</v>
      </c>
      <c r="EP9" s="391">
        <f>'62-samodz.publ.ZOZ samorz.'!I32</f>
        <v>0</v>
      </c>
      <c r="EQ9" s="391">
        <f>'62-samodz.publ.ZOZ samorz.'!J32</f>
        <v>0</v>
      </c>
      <c r="ER9" s="391">
        <f>'62-samodz.publ.ZOZ samorz.'!K32</f>
        <v>0</v>
      </c>
      <c r="ES9" s="391">
        <f>'62-samodz.publ.ZOZ samorz.'!L32</f>
        <v>0</v>
      </c>
      <c r="ET9" s="391">
        <f>'62-samodz.publ.ZOZ samorz.'!M32</f>
        <v>0</v>
      </c>
      <c r="EU9" s="391">
        <f>'62-samodz.publ.ZOZ samorz.'!N32</f>
        <v>0</v>
      </c>
      <c r="EV9" s="391">
        <f>'62-samodz.publ.ZOZ samorz.'!O32</f>
        <v>0</v>
      </c>
      <c r="EW9" s="391">
        <f>'62-samodz.publ.ZOZ samorz.'!P32</f>
        <v>0</v>
      </c>
      <c r="EX9" s="391">
        <f>'62-samodz.publ.ZOZ samorz.'!Q32</f>
        <v>0</v>
      </c>
      <c r="EY9" s="391">
        <f>'62-samodz.publ.ZOZ samorz.'!R32</f>
        <v>0</v>
      </c>
      <c r="EZ9" s="391">
        <f>'62-samodz.publ.ZOZ samorz.'!C33</f>
        <v>0</v>
      </c>
      <c r="FA9" s="391">
        <f>'62-samodz.publ.ZOZ samorz.'!D33</f>
        <v>0</v>
      </c>
      <c r="FB9" s="391">
        <f>'62-samodz.publ.ZOZ samorz.'!E33</f>
        <v>0</v>
      </c>
      <c r="FC9" s="391">
        <f>'62-samodz.publ.ZOZ samorz.'!F33</f>
        <v>0</v>
      </c>
      <c r="FD9" s="391">
        <f>'62-samodz.publ.ZOZ samorz.'!G33</f>
        <v>0</v>
      </c>
      <c r="FE9" s="391">
        <f>'62-samodz.publ.ZOZ samorz.'!H33</f>
        <v>0</v>
      </c>
      <c r="FF9" s="391">
        <f>'62-samodz.publ.ZOZ samorz.'!I33</f>
        <v>0</v>
      </c>
      <c r="FG9" s="391">
        <f>'62-samodz.publ.ZOZ samorz.'!J33</f>
        <v>0</v>
      </c>
      <c r="FH9" s="391">
        <f>'62-samodz.publ.ZOZ samorz.'!K33</f>
        <v>0</v>
      </c>
      <c r="FI9" s="391">
        <f>'62-samodz.publ.ZOZ samorz.'!L33</f>
        <v>0</v>
      </c>
      <c r="FJ9" s="391">
        <f>'62-samodz.publ.ZOZ samorz.'!M33</f>
        <v>0</v>
      </c>
      <c r="FK9" s="391">
        <f>'62-samodz.publ.ZOZ samorz.'!N33</f>
        <v>0</v>
      </c>
      <c r="FL9" s="391">
        <f>'62-samodz.publ.ZOZ samorz.'!O33</f>
        <v>0</v>
      </c>
      <c r="FM9" s="391">
        <f>'62-samodz.publ.ZOZ samorz.'!P33</f>
        <v>0</v>
      </c>
      <c r="FN9" s="391">
        <f>'62-samodz.publ.ZOZ samorz.'!Q33</f>
        <v>0</v>
      </c>
      <c r="FO9" s="391">
        <f>'62-samodz.publ.ZOZ samorz.'!R33</f>
        <v>0</v>
      </c>
    </row>
    <row r="10" spans="1:171" ht="12.75">
      <c r="A10" s="389">
        <f t="shared" si="0"/>
        <v>0</v>
      </c>
      <c r="B10" s="389">
        <f t="shared" si="1"/>
        <v>0</v>
      </c>
      <c r="C10" s="389">
        <f t="shared" si="2"/>
        <v>0</v>
      </c>
      <c r="D10" s="389">
        <f t="shared" si="3"/>
        <v>0</v>
      </c>
      <c r="E10" s="389">
        <f t="shared" si="4"/>
        <v>0</v>
      </c>
      <c r="F10" s="389">
        <v>63</v>
      </c>
      <c r="G10" s="389">
        <f t="shared" si="5"/>
        <v>2018</v>
      </c>
      <c r="H10" s="389">
        <f t="shared" si="6"/>
        <v>4</v>
      </c>
      <c r="I10" s="389">
        <v>0</v>
      </c>
      <c r="L10" s="390">
        <v>0</v>
      </c>
      <c r="M10" s="390">
        <v>0</v>
      </c>
      <c r="N10" s="390">
        <v>0</v>
      </c>
      <c r="O10" s="390">
        <v>0</v>
      </c>
      <c r="P10" s="390">
        <v>0</v>
      </c>
      <c r="Q10" s="390">
        <v>0</v>
      </c>
      <c r="R10" s="390">
        <v>0</v>
      </c>
      <c r="S10" s="390">
        <v>0</v>
      </c>
      <c r="T10" s="390">
        <v>0</v>
      </c>
      <c r="U10" s="390">
        <v>0</v>
      </c>
      <c r="V10" s="390">
        <v>0</v>
      </c>
      <c r="W10" s="390">
        <v>0</v>
      </c>
      <c r="X10" s="390">
        <v>0</v>
      </c>
      <c r="Y10" s="390">
        <v>0</v>
      </c>
      <c r="Z10" s="390">
        <v>0</v>
      </c>
      <c r="AA10" s="390">
        <v>0</v>
      </c>
      <c r="AB10" s="390">
        <v>0</v>
      </c>
      <c r="AC10" s="390">
        <v>0</v>
      </c>
      <c r="AD10" s="390">
        <v>0</v>
      </c>
      <c r="AE10" s="390">
        <v>0</v>
      </c>
      <c r="AF10" s="390">
        <v>0</v>
      </c>
      <c r="AG10" s="390">
        <v>0</v>
      </c>
      <c r="AH10" s="390">
        <v>0</v>
      </c>
      <c r="AI10" s="390">
        <v>0</v>
      </c>
      <c r="AJ10" s="390">
        <v>0</v>
      </c>
      <c r="AK10" s="390">
        <v>0</v>
      </c>
      <c r="AL10" s="390">
        <v>0</v>
      </c>
      <c r="AM10" s="390">
        <v>0</v>
      </c>
      <c r="AN10" s="390">
        <v>0</v>
      </c>
      <c r="AO10" s="390">
        <v>0</v>
      </c>
      <c r="AP10" s="390">
        <v>0</v>
      </c>
      <c r="AQ10" s="390">
        <v>0</v>
      </c>
      <c r="AR10" s="390">
        <v>0</v>
      </c>
      <c r="AS10" s="390">
        <v>0</v>
      </c>
      <c r="AT10" s="390">
        <v>0</v>
      </c>
      <c r="AU10" s="390">
        <v>0</v>
      </c>
      <c r="AV10" s="390">
        <v>0</v>
      </c>
      <c r="AW10" s="390">
        <v>0</v>
      </c>
      <c r="AX10" s="390">
        <v>0</v>
      </c>
      <c r="AY10" s="390">
        <v>0</v>
      </c>
      <c r="AZ10" s="390">
        <v>0</v>
      </c>
      <c r="BA10" s="390">
        <v>0</v>
      </c>
      <c r="BB10" s="390">
        <v>0</v>
      </c>
      <c r="BC10" s="390">
        <v>0</v>
      </c>
      <c r="BD10" s="390">
        <v>0</v>
      </c>
      <c r="BE10" s="390">
        <v>0</v>
      </c>
      <c r="BF10" s="390">
        <v>0</v>
      </c>
      <c r="BG10" s="390">
        <v>0</v>
      </c>
      <c r="BH10" s="390">
        <v>0</v>
      </c>
      <c r="BI10" s="390">
        <v>0</v>
      </c>
      <c r="BJ10" s="390">
        <v>0</v>
      </c>
      <c r="BK10" s="390">
        <v>0</v>
      </c>
      <c r="BL10" s="390">
        <v>0</v>
      </c>
      <c r="BM10" s="390">
        <v>0</v>
      </c>
      <c r="BN10" s="390">
        <v>0</v>
      </c>
      <c r="BO10" s="390">
        <v>0</v>
      </c>
      <c r="BP10" s="390">
        <v>0</v>
      </c>
      <c r="BQ10" s="390">
        <v>0</v>
      </c>
      <c r="BR10" s="390">
        <v>0</v>
      </c>
      <c r="BS10" s="390">
        <v>0</v>
      </c>
      <c r="BT10" s="390">
        <v>0</v>
      </c>
      <c r="BU10" s="390">
        <v>0</v>
      </c>
      <c r="BV10" s="390">
        <v>0</v>
      </c>
      <c r="BW10" s="390">
        <v>0</v>
      </c>
      <c r="BX10" s="390">
        <v>0</v>
      </c>
      <c r="BY10" s="390">
        <v>0</v>
      </c>
      <c r="BZ10" s="390">
        <v>0</v>
      </c>
      <c r="CA10" s="390">
        <v>0</v>
      </c>
      <c r="CB10" s="390">
        <v>0</v>
      </c>
      <c r="CC10" s="390">
        <v>0</v>
      </c>
      <c r="CD10" s="390">
        <v>0</v>
      </c>
      <c r="CE10" s="390">
        <v>0</v>
      </c>
      <c r="CF10" s="390">
        <v>0</v>
      </c>
      <c r="CG10" s="390">
        <v>0</v>
      </c>
      <c r="CH10" s="390">
        <v>0</v>
      </c>
      <c r="CI10" s="390">
        <v>0</v>
      </c>
      <c r="CJ10" s="390">
        <v>0</v>
      </c>
      <c r="CK10" s="390">
        <v>0</v>
      </c>
      <c r="CL10" s="390">
        <v>0</v>
      </c>
      <c r="CM10" s="390">
        <v>0</v>
      </c>
      <c r="CN10" s="390">
        <v>0</v>
      </c>
      <c r="CO10" s="390">
        <v>0</v>
      </c>
      <c r="CP10" s="390">
        <v>0</v>
      </c>
      <c r="CQ10" s="390">
        <v>0</v>
      </c>
      <c r="CR10" s="390">
        <v>0</v>
      </c>
      <c r="CS10" s="390">
        <v>0</v>
      </c>
      <c r="CT10" s="390">
        <v>0</v>
      </c>
      <c r="CU10" s="390">
        <v>0</v>
      </c>
      <c r="CV10" s="390">
        <v>0</v>
      </c>
      <c r="CW10" s="390">
        <v>0</v>
      </c>
      <c r="CX10" s="390">
        <v>0</v>
      </c>
      <c r="CY10" s="390">
        <v>0</v>
      </c>
      <c r="CZ10" s="390">
        <v>0</v>
      </c>
      <c r="DA10" s="390">
        <v>0</v>
      </c>
      <c r="DB10" s="390">
        <v>0</v>
      </c>
      <c r="DC10" s="390">
        <v>0</v>
      </c>
      <c r="DD10" s="390">
        <v>0</v>
      </c>
      <c r="DE10" s="390">
        <v>0</v>
      </c>
      <c r="DF10" s="390">
        <v>0</v>
      </c>
      <c r="DG10" s="390">
        <v>0</v>
      </c>
      <c r="DH10" s="390">
        <v>0</v>
      </c>
      <c r="DI10" s="390">
        <v>0</v>
      </c>
      <c r="DJ10" s="390">
        <v>0</v>
      </c>
      <c r="DK10" s="390">
        <v>0</v>
      </c>
      <c r="DL10" s="390">
        <v>0</v>
      </c>
      <c r="DM10" s="390">
        <v>0</v>
      </c>
      <c r="DN10" s="390">
        <v>0</v>
      </c>
      <c r="DO10" s="390">
        <v>0</v>
      </c>
      <c r="DP10" s="390">
        <v>0</v>
      </c>
      <c r="DQ10" s="390">
        <v>0</v>
      </c>
      <c r="DR10" s="390">
        <v>0</v>
      </c>
      <c r="DS10" s="390">
        <v>0</v>
      </c>
      <c r="DT10" s="390">
        <v>0</v>
      </c>
      <c r="DU10" s="390">
        <v>0</v>
      </c>
      <c r="DV10" s="390">
        <v>0</v>
      </c>
      <c r="DW10" s="390">
        <v>0</v>
      </c>
      <c r="DX10" s="390">
        <v>0</v>
      </c>
      <c r="DY10" s="390">
        <v>0</v>
      </c>
      <c r="DZ10" s="390">
        <v>0</v>
      </c>
      <c r="EA10" s="390">
        <v>0</v>
      </c>
      <c r="EB10" s="390">
        <v>0</v>
      </c>
      <c r="EC10" s="390">
        <v>0</v>
      </c>
      <c r="ED10" s="390">
        <v>0</v>
      </c>
      <c r="EE10" s="390">
        <v>0</v>
      </c>
      <c r="EF10" s="390">
        <v>0</v>
      </c>
      <c r="EG10" s="390">
        <v>0</v>
      </c>
      <c r="EH10" s="390">
        <v>0</v>
      </c>
      <c r="EI10" s="390">
        <v>0</v>
      </c>
      <c r="EJ10" s="390">
        <v>0</v>
      </c>
      <c r="EK10" s="390">
        <v>0</v>
      </c>
      <c r="EL10" s="390">
        <v>0</v>
      </c>
      <c r="EM10" s="390">
        <v>0</v>
      </c>
      <c r="EN10" s="390">
        <v>0</v>
      </c>
      <c r="EO10" s="390">
        <v>0</v>
      </c>
      <c r="EP10" s="390">
        <v>0</v>
      </c>
      <c r="EQ10" s="390">
        <v>0</v>
      </c>
      <c r="ER10" s="390">
        <v>0</v>
      </c>
      <c r="ES10" s="390">
        <v>0</v>
      </c>
      <c r="ET10" s="390">
        <v>0</v>
      </c>
      <c r="EU10" s="390">
        <v>0</v>
      </c>
      <c r="EV10" s="390">
        <v>0</v>
      </c>
      <c r="EW10" s="390">
        <v>0</v>
      </c>
      <c r="EX10" s="390">
        <v>0</v>
      </c>
      <c r="EY10" s="390">
        <v>0</v>
      </c>
      <c r="EZ10" s="390">
        <v>0</v>
      </c>
      <c r="FA10" s="390">
        <v>0</v>
      </c>
      <c r="FB10" s="390">
        <v>0</v>
      </c>
      <c r="FC10" s="390">
        <v>0</v>
      </c>
      <c r="FD10" s="390">
        <v>0</v>
      </c>
      <c r="FE10" s="390">
        <v>0</v>
      </c>
      <c r="FF10" s="390">
        <v>0</v>
      </c>
      <c r="FG10" s="390">
        <v>0</v>
      </c>
      <c r="FH10" s="390">
        <v>0</v>
      </c>
      <c r="FI10" s="390">
        <v>0</v>
      </c>
      <c r="FJ10" s="390">
        <v>0</v>
      </c>
      <c r="FK10" s="390">
        <v>0</v>
      </c>
      <c r="FL10" s="390">
        <v>0</v>
      </c>
      <c r="FM10" s="390">
        <v>0</v>
      </c>
      <c r="FN10" s="390">
        <v>0</v>
      </c>
      <c r="FO10" s="390">
        <v>0</v>
      </c>
    </row>
    <row r="11" spans="1:171" ht="12.75">
      <c r="A11" s="389">
        <f t="shared" si="0"/>
        <v>0</v>
      </c>
      <c r="B11" s="389">
        <f t="shared" si="1"/>
        <v>0</v>
      </c>
      <c r="C11" s="389">
        <f t="shared" si="2"/>
        <v>0</v>
      </c>
      <c r="D11" s="389">
        <f t="shared" si="3"/>
        <v>0</v>
      </c>
      <c r="E11" s="389">
        <f t="shared" si="4"/>
        <v>0</v>
      </c>
      <c r="F11" s="389">
        <v>71</v>
      </c>
      <c r="G11" s="389">
        <f t="shared" si="5"/>
        <v>2018</v>
      </c>
      <c r="H11" s="389">
        <f t="shared" si="6"/>
        <v>4</v>
      </c>
      <c r="I11" s="389">
        <v>0</v>
      </c>
      <c r="L11" s="390">
        <v>0</v>
      </c>
      <c r="M11" s="390">
        <v>0</v>
      </c>
      <c r="N11" s="390">
        <v>0</v>
      </c>
      <c r="O11" s="390">
        <v>0</v>
      </c>
      <c r="P11" s="390">
        <v>0</v>
      </c>
      <c r="Q11" s="390">
        <v>0</v>
      </c>
      <c r="R11" s="390">
        <v>0</v>
      </c>
      <c r="S11" s="390">
        <v>0</v>
      </c>
      <c r="T11" s="390">
        <v>0</v>
      </c>
      <c r="U11" s="390">
        <v>0</v>
      </c>
      <c r="V11" s="390">
        <v>0</v>
      </c>
      <c r="W11" s="390">
        <v>0</v>
      </c>
      <c r="X11" s="390">
        <v>0</v>
      </c>
      <c r="Y11" s="390">
        <v>0</v>
      </c>
      <c r="Z11" s="390">
        <v>0</v>
      </c>
      <c r="AA11" s="390">
        <v>0</v>
      </c>
      <c r="AB11" s="390">
        <v>0</v>
      </c>
      <c r="AC11" s="390">
        <v>0</v>
      </c>
      <c r="AD11" s="390">
        <v>0</v>
      </c>
      <c r="AE11" s="390">
        <v>0</v>
      </c>
      <c r="AF11" s="390">
        <v>0</v>
      </c>
      <c r="AG11" s="390">
        <v>0</v>
      </c>
      <c r="AH11" s="390">
        <v>0</v>
      </c>
      <c r="AI11" s="390">
        <v>0</v>
      </c>
      <c r="AJ11" s="390">
        <v>0</v>
      </c>
      <c r="AK11" s="390">
        <v>0</v>
      </c>
      <c r="AL11" s="390">
        <v>0</v>
      </c>
      <c r="AM11" s="390">
        <v>0</v>
      </c>
      <c r="AN11" s="390">
        <v>0</v>
      </c>
      <c r="AO11" s="390">
        <v>0</v>
      </c>
      <c r="AP11" s="390">
        <v>0</v>
      </c>
      <c r="AQ11" s="390">
        <v>0</v>
      </c>
      <c r="AR11" s="390">
        <v>0</v>
      </c>
      <c r="AS11" s="390">
        <v>0</v>
      </c>
      <c r="AT11" s="390">
        <v>0</v>
      </c>
      <c r="AU11" s="390">
        <v>0</v>
      </c>
      <c r="AV11" s="390">
        <v>0</v>
      </c>
      <c r="AW11" s="390">
        <v>0</v>
      </c>
      <c r="AX11" s="390">
        <v>0</v>
      </c>
      <c r="AY11" s="390">
        <v>0</v>
      </c>
      <c r="AZ11" s="390">
        <v>0</v>
      </c>
      <c r="BA11" s="390">
        <v>0</v>
      </c>
      <c r="BB11" s="390">
        <v>0</v>
      </c>
      <c r="BC11" s="390">
        <v>0</v>
      </c>
      <c r="BD11" s="390">
        <v>0</v>
      </c>
      <c r="BE11" s="390">
        <v>0</v>
      </c>
      <c r="BF11" s="390">
        <v>0</v>
      </c>
      <c r="BG11" s="390">
        <v>0</v>
      </c>
      <c r="BH11" s="390">
        <v>0</v>
      </c>
      <c r="BI11" s="390">
        <v>0</v>
      </c>
      <c r="BJ11" s="390">
        <v>0</v>
      </c>
      <c r="BK11" s="390">
        <v>0</v>
      </c>
      <c r="BL11" s="390">
        <v>0</v>
      </c>
      <c r="BM11" s="390">
        <v>0</v>
      </c>
      <c r="BN11" s="390">
        <v>0</v>
      </c>
      <c r="BO11" s="390">
        <v>0</v>
      </c>
      <c r="BP11" s="390">
        <v>0</v>
      </c>
      <c r="BQ11" s="390">
        <v>0</v>
      </c>
      <c r="BR11" s="390">
        <v>0</v>
      </c>
      <c r="BS11" s="390">
        <v>0</v>
      </c>
      <c r="BT11" s="390">
        <v>0</v>
      </c>
      <c r="BU11" s="390">
        <v>0</v>
      </c>
      <c r="BV11" s="390">
        <v>0</v>
      </c>
      <c r="BW11" s="390">
        <v>0</v>
      </c>
      <c r="BX11" s="390">
        <v>0</v>
      </c>
      <c r="BY11" s="390">
        <v>0</v>
      </c>
      <c r="BZ11" s="390">
        <v>0</v>
      </c>
      <c r="CA11" s="390">
        <v>0</v>
      </c>
      <c r="CB11" s="390">
        <v>0</v>
      </c>
      <c r="CC11" s="390">
        <v>0</v>
      </c>
      <c r="CD11" s="390">
        <v>0</v>
      </c>
      <c r="CE11" s="390">
        <v>0</v>
      </c>
      <c r="CF11" s="390">
        <v>0</v>
      </c>
      <c r="CG11" s="390">
        <v>0</v>
      </c>
      <c r="CH11" s="390">
        <v>0</v>
      </c>
      <c r="CI11" s="390">
        <v>0</v>
      </c>
      <c r="CJ11" s="390">
        <v>0</v>
      </c>
      <c r="CK11" s="390">
        <v>0</v>
      </c>
      <c r="CL11" s="390">
        <v>0</v>
      </c>
      <c r="CM11" s="390">
        <v>0</v>
      </c>
      <c r="CN11" s="390">
        <v>0</v>
      </c>
      <c r="CO11" s="390">
        <v>0</v>
      </c>
      <c r="CP11" s="390">
        <v>0</v>
      </c>
      <c r="CQ11" s="390">
        <v>0</v>
      </c>
      <c r="CR11" s="390">
        <v>0</v>
      </c>
      <c r="CS11" s="390">
        <v>0</v>
      </c>
      <c r="CT11" s="390">
        <v>0</v>
      </c>
      <c r="CU11" s="390">
        <v>0</v>
      </c>
      <c r="CV11" s="390">
        <v>0</v>
      </c>
      <c r="CW11" s="390">
        <v>0</v>
      </c>
      <c r="CX11" s="390">
        <v>0</v>
      </c>
      <c r="CY11" s="390">
        <v>0</v>
      </c>
      <c r="CZ11" s="390">
        <v>0</v>
      </c>
      <c r="DA11" s="390">
        <v>0</v>
      </c>
      <c r="DB11" s="390">
        <v>0</v>
      </c>
      <c r="DC11" s="390">
        <v>0</v>
      </c>
      <c r="DD11" s="390">
        <v>0</v>
      </c>
      <c r="DE11" s="390">
        <v>0</v>
      </c>
      <c r="DF11" s="390">
        <v>0</v>
      </c>
      <c r="DG11" s="390">
        <v>0</v>
      </c>
      <c r="DH11" s="390">
        <v>0</v>
      </c>
      <c r="DI11" s="390">
        <v>0</v>
      </c>
      <c r="DJ11" s="390">
        <v>0</v>
      </c>
      <c r="DK11" s="390">
        <v>0</v>
      </c>
      <c r="DL11" s="390">
        <v>0</v>
      </c>
      <c r="DM11" s="390">
        <v>0</v>
      </c>
      <c r="DN11" s="390">
        <v>0</v>
      </c>
      <c r="DO11" s="390">
        <v>0</v>
      </c>
      <c r="DP11" s="390">
        <v>0</v>
      </c>
      <c r="DQ11" s="390">
        <v>0</v>
      </c>
      <c r="DR11" s="390">
        <v>0</v>
      </c>
      <c r="DS11" s="390">
        <v>0</v>
      </c>
      <c r="DT11" s="390">
        <v>0</v>
      </c>
      <c r="DU11" s="390">
        <v>0</v>
      </c>
      <c r="DV11" s="390">
        <v>0</v>
      </c>
      <c r="DW11" s="390">
        <v>0</v>
      </c>
      <c r="DX11" s="390">
        <v>0</v>
      </c>
      <c r="DY11" s="390">
        <v>0</v>
      </c>
      <c r="DZ11" s="390">
        <v>0</v>
      </c>
      <c r="EA11" s="390">
        <v>0</v>
      </c>
      <c r="EB11" s="390">
        <v>0</v>
      </c>
      <c r="EC11" s="390">
        <v>0</v>
      </c>
      <c r="ED11" s="390">
        <v>0</v>
      </c>
      <c r="EE11" s="390">
        <v>0</v>
      </c>
      <c r="EF11" s="390">
        <v>0</v>
      </c>
      <c r="EG11" s="390">
        <v>0</v>
      </c>
      <c r="EH11" s="390">
        <v>0</v>
      </c>
      <c r="EI11" s="390">
        <v>0</v>
      </c>
      <c r="EJ11" s="390">
        <v>0</v>
      </c>
      <c r="EK11" s="390">
        <v>0</v>
      </c>
      <c r="EL11" s="390">
        <v>0</v>
      </c>
      <c r="EM11" s="390">
        <v>0</v>
      </c>
      <c r="EN11" s="390">
        <v>0</v>
      </c>
      <c r="EO11" s="390">
        <v>0</v>
      </c>
      <c r="EP11" s="390">
        <v>0</v>
      </c>
      <c r="EQ11" s="390">
        <v>0</v>
      </c>
      <c r="ER11" s="390">
        <v>0</v>
      </c>
      <c r="ES11" s="390">
        <v>0</v>
      </c>
      <c r="ET11" s="390">
        <v>0</v>
      </c>
      <c r="EU11" s="390">
        <v>0</v>
      </c>
      <c r="EV11" s="390">
        <v>0</v>
      </c>
      <c r="EW11" s="390">
        <v>0</v>
      </c>
      <c r="EX11" s="390">
        <v>0</v>
      </c>
      <c r="EY11" s="390">
        <v>0</v>
      </c>
      <c r="EZ11" s="390">
        <v>0</v>
      </c>
      <c r="FA11" s="390">
        <v>0</v>
      </c>
      <c r="FB11" s="390">
        <v>0</v>
      </c>
      <c r="FC11" s="390">
        <v>0</v>
      </c>
      <c r="FD11" s="390">
        <v>0</v>
      </c>
      <c r="FE11" s="390">
        <v>0</v>
      </c>
      <c r="FF11" s="390">
        <v>0</v>
      </c>
      <c r="FG11" s="390">
        <v>0</v>
      </c>
      <c r="FH11" s="390">
        <v>0</v>
      </c>
      <c r="FI11" s="390">
        <v>0</v>
      </c>
      <c r="FJ11" s="390">
        <v>0</v>
      </c>
      <c r="FK11" s="390">
        <v>0</v>
      </c>
      <c r="FL11" s="390">
        <v>0</v>
      </c>
      <c r="FM11" s="390">
        <v>0</v>
      </c>
      <c r="FN11" s="390">
        <v>0</v>
      </c>
      <c r="FO11" s="390">
        <v>0</v>
      </c>
    </row>
    <row r="12" spans="1:171" ht="12.75">
      <c r="A12" s="389">
        <f t="shared" si="0"/>
        <v>0</v>
      </c>
      <c r="B12" s="389">
        <f t="shared" si="1"/>
        <v>0</v>
      </c>
      <c r="C12" s="389">
        <f t="shared" si="2"/>
        <v>0</v>
      </c>
      <c r="D12" s="389">
        <f t="shared" si="3"/>
        <v>0</v>
      </c>
      <c r="E12" s="389">
        <f t="shared" si="4"/>
        <v>0</v>
      </c>
      <c r="F12" s="389">
        <v>72</v>
      </c>
      <c r="G12" s="389">
        <f t="shared" si="5"/>
        <v>2018</v>
      </c>
      <c r="H12" s="389">
        <f t="shared" si="6"/>
        <v>4</v>
      </c>
      <c r="I12" s="389">
        <v>0</v>
      </c>
      <c r="L12" s="390">
        <v>0</v>
      </c>
      <c r="M12" s="390">
        <v>0</v>
      </c>
      <c r="N12" s="390">
        <v>0</v>
      </c>
      <c r="O12" s="390">
        <v>0</v>
      </c>
      <c r="P12" s="390">
        <v>0</v>
      </c>
      <c r="Q12" s="390">
        <v>0</v>
      </c>
      <c r="R12" s="390">
        <v>0</v>
      </c>
      <c r="S12" s="390">
        <v>0</v>
      </c>
      <c r="T12" s="390">
        <v>0</v>
      </c>
      <c r="U12" s="390">
        <v>0</v>
      </c>
      <c r="V12" s="390">
        <v>0</v>
      </c>
      <c r="W12" s="390">
        <v>0</v>
      </c>
      <c r="X12" s="390">
        <v>0</v>
      </c>
      <c r="Y12" s="390">
        <v>0</v>
      </c>
      <c r="Z12" s="390">
        <v>0</v>
      </c>
      <c r="AA12" s="390">
        <v>0</v>
      </c>
      <c r="AB12" s="390">
        <v>0</v>
      </c>
      <c r="AC12" s="390">
        <v>0</v>
      </c>
      <c r="AD12" s="390">
        <v>0</v>
      </c>
      <c r="AE12" s="390">
        <v>0</v>
      </c>
      <c r="AF12" s="390">
        <v>0</v>
      </c>
      <c r="AG12" s="390">
        <v>0</v>
      </c>
      <c r="AH12" s="390">
        <v>0</v>
      </c>
      <c r="AI12" s="390">
        <v>0</v>
      </c>
      <c r="AJ12" s="390">
        <v>0</v>
      </c>
      <c r="AK12" s="390">
        <v>0</v>
      </c>
      <c r="AL12" s="390">
        <v>0</v>
      </c>
      <c r="AM12" s="390">
        <v>0</v>
      </c>
      <c r="AN12" s="390">
        <v>0</v>
      </c>
      <c r="AO12" s="390">
        <v>0</v>
      </c>
      <c r="AP12" s="390">
        <v>0</v>
      </c>
      <c r="AQ12" s="390">
        <v>0</v>
      </c>
      <c r="AR12" s="390">
        <v>0</v>
      </c>
      <c r="AS12" s="390">
        <v>0</v>
      </c>
      <c r="AT12" s="390">
        <v>0</v>
      </c>
      <c r="AU12" s="390">
        <v>0</v>
      </c>
      <c r="AV12" s="390">
        <v>0</v>
      </c>
      <c r="AW12" s="390">
        <v>0</v>
      </c>
      <c r="AX12" s="390">
        <v>0</v>
      </c>
      <c r="AY12" s="390">
        <v>0</v>
      </c>
      <c r="AZ12" s="390">
        <v>0</v>
      </c>
      <c r="BA12" s="390">
        <v>0</v>
      </c>
      <c r="BB12" s="390">
        <v>0</v>
      </c>
      <c r="BC12" s="390">
        <v>0</v>
      </c>
      <c r="BD12" s="390">
        <v>0</v>
      </c>
      <c r="BE12" s="390">
        <v>0</v>
      </c>
      <c r="BF12" s="390">
        <v>0</v>
      </c>
      <c r="BG12" s="390">
        <v>0</v>
      </c>
      <c r="BH12" s="390">
        <v>0</v>
      </c>
      <c r="BI12" s="390">
        <v>0</v>
      </c>
      <c r="BJ12" s="390">
        <v>0</v>
      </c>
      <c r="BK12" s="390">
        <v>0</v>
      </c>
      <c r="BL12" s="390">
        <v>0</v>
      </c>
      <c r="BM12" s="390">
        <v>0</v>
      </c>
      <c r="BN12" s="390">
        <v>0</v>
      </c>
      <c r="BO12" s="390">
        <v>0</v>
      </c>
      <c r="BP12" s="390">
        <v>0</v>
      </c>
      <c r="BQ12" s="390">
        <v>0</v>
      </c>
      <c r="BR12" s="390">
        <v>0</v>
      </c>
      <c r="BS12" s="390">
        <v>0</v>
      </c>
      <c r="BT12" s="390">
        <v>0</v>
      </c>
      <c r="BU12" s="390">
        <v>0</v>
      </c>
      <c r="BV12" s="390">
        <v>0</v>
      </c>
      <c r="BW12" s="390">
        <v>0</v>
      </c>
      <c r="BX12" s="390">
        <v>0</v>
      </c>
      <c r="BY12" s="390">
        <v>0</v>
      </c>
      <c r="BZ12" s="390">
        <v>0</v>
      </c>
      <c r="CA12" s="390">
        <v>0</v>
      </c>
      <c r="CB12" s="390">
        <v>0</v>
      </c>
      <c r="CC12" s="390">
        <v>0</v>
      </c>
      <c r="CD12" s="390">
        <v>0</v>
      </c>
      <c r="CE12" s="390">
        <v>0</v>
      </c>
      <c r="CF12" s="390">
        <v>0</v>
      </c>
      <c r="CG12" s="390">
        <v>0</v>
      </c>
      <c r="CH12" s="390">
        <v>0</v>
      </c>
      <c r="CI12" s="390">
        <v>0</v>
      </c>
      <c r="CJ12" s="390">
        <v>0</v>
      </c>
      <c r="CK12" s="390">
        <v>0</v>
      </c>
      <c r="CL12" s="390">
        <v>0</v>
      </c>
      <c r="CM12" s="390">
        <v>0</v>
      </c>
      <c r="CN12" s="390">
        <v>0</v>
      </c>
      <c r="CO12" s="390">
        <v>0</v>
      </c>
      <c r="CP12" s="390">
        <v>0</v>
      </c>
      <c r="CQ12" s="390">
        <v>0</v>
      </c>
      <c r="CR12" s="390">
        <v>0</v>
      </c>
      <c r="CS12" s="390">
        <v>0</v>
      </c>
      <c r="CT12" s="390">
        <v>0</v>
      </c>
      <c r="CU12" s="390">
        <v>0</v>
      </c>
      <c r="CV12" s="390">
        <v>0</v>
      </c>
      <c r="CW12" s="390">
        <v>0</v>
      </c>
      <c r="CX12" s="390">
        <v>0</v>
      </c>
      <c r="CY12" s="390">
        <v>0</v>
      </c>
      <c r="CZ12" s="390">
        <v>0</v>
      </c>
      <c r="DA12" s="390">
        <v>0</v>
      </c>
      <c r="DB12" s="390">
        <v>0</v>
      </c>
      <c r="DC12" s="390">
        <v>0</v>
      </c>
      <c r="DD12" s="390">
        <v>0</v>
      </c>
      <c r="DE12" s="390">
        <v>0</v>
      </c>
      <c r="DF12" s="390">
        <v>0</v>
      </c>
      <c r="DG12" s="390">
        <v>0</v>
      </c>
      <c r="DH12" s="390">
        <v>0</v>
      </c>
      <c r="DI12" s="390">
        <v>0</v>
      </c>
      <c r="DJ12" s="390">
        <v>0</v>
      </c>
      <c r="DK12" s="390">
        <v>0</v>
      </c>
      <c r="DL12" s="390">
        <v>0</v>
      </c>
      <c r="DM12" s="390">
        <v>0</v>
      </c>
      <c r="DN12" s="390">
        <v>0</v>
      </c>
      <c r="DO12" s="390">
        <v>0</v>
      </c>
      <c r="DP12" s="390">
        <v>0</v>
      </c>
      <c r="DQ12" s="390">
        <v>0</v>
      </c>
      <c r="DR12" s="390">
        <v>0</v>
      </c>
      <c r="DS12" s="390">
        <v>0</v>
      </c>
      <c r="DT12" s="390">
        <v>0</v>
      </c>
      <c r="DU12" s="390">
        <v>0</v>
      </c>
      <c r="DV12" s="390">
        <v>0</v>
      </c>
      <c r="DW12" s="390">
        <v>0</v>
      </c>
      <c r="DX12" s="390">
        <v>0</v>
      </c>
      <c r="DY12" s="390">
        <v>0</v>
      </c>
      <c r="DZ12" s="390">
        <v>0</v>
      </c>
      <c r="EA12" s="390">
        <v>0</v>
      </c>
      <c r="EB12" s="390">
        <v>0</v>
      </c>
      <c r="EC12" s="390">
        <v>0</v>
      </c>
      <c r="ED12" s="390">
        <v>0</v>
      </c>
      <c r="EE12" s="390">
        <v>0</v>
      </c>
      <c r="EF12" s="390">
        <v>0</v>
      </c>
      <c r="EG12" s="390">
        <v>0</v>
      </c>
      <c r="EH12" s="390">
        <v>0</v>
      </c>
      <c r="EI12" s="390">
        <v>0</v>
      </c>
      <c r="EJ12" s="390">
        <v>0</v>
      </c>
      <c r="EK12" s="390">
        <v>0</v>
      </c>
      <c r="EL12" s="390">
        <v>0</v>
      </c>
      <c r="EM12" s="390">
        <v>0</v>
      </c>
      <c r="EN12" s="390">
        <v>0</v>
      </c>
      <c r="EO12" s="390">
        <v>0</v>
      </c>
      <c r="EP12" s="390">
        <v>0</v>
      </c>
      <c r="EQ12" s="390">
        <v>0</v>
      </c>
      <c r="ER12" s="390">
        <v>0</v>
      </c>
      <c r="ES12" s="390">
        <v>0</v>
      </c>
      <c r="ET12" s="390">
        <v>0</v>
      </c>
      <c r="EU12" s="390">
        <v>0</v>
      </c>
      <c r="EV12" s="390">
        <v>0</v>
      </c>
      <c r="EW12" s="390">
        <v>0</v>
      </c>
      <c r="EX12" s="390">
        <v>0</v>
      </c>
      <c r="EY12" s="390">
        <v>0</v>
      </c>
      <c r="EZ12" s="390">
        <v>0</v>
      </c>
      <c r="FA12" s="390">
        <v>0</v>
      </c>
      <c r="FB12" s="390">
        <v>0</v>
      </c>
      <c r="FC12" s="390">
        <v>0</v>
      </c>
      <c r="FD12" s="390">
        <v>0</v>
      </c>
      <c r="FE12" s="390">
        <v>0</v>
      </c>
      <c r="FF12" s="390">
        <v>0</v>
      </c>
      <c r="FG12" s="390">
        <v>0</v>
      </c>
      <c r="FH12" s="390">
        <v>0</v>
      </c>
      <c r="FI12" s="390">
        <v>0</v>
      </c>
      <c r="FJ12" s="390">
        <v>0</v>
      </c>
      <c r="FK12" s="390">
        <v>0</v>
      </c>
      <c r="FL12" s="390">
        <v>0</v>
      </c>
      <c r="FM12" s="390">
        <v>0</v>
      </c>
      <c r="FN12" s="390">
        <v>0</v>
      </c>
      <c r="FO12" s="390">
        <v>0</v>
      </c>
    </row>
    <row r="13" spans="1:171" ht="12.75">
      <c r="A13" s="389">
        <f t="shared" si="0"/>
        <v>0</v>
      </c>
      <c r="B13" s="389">
        <f t="shared" si="1"/>
        <v>0</v>
      </c>
      <c r="C13" s="389">
        <f t="shared" si="2"/>
        <v>0</v>
      </c>
      <c r="D13" s="389">
        <f t="shared" si="3"/>
        <v>0</v>
      </c>
      <c r="E13" s="389">
        <f t="shared" si="4"/>
        <v>0</v>
      </c>
      <c r="F13" s="389">
        <v>73</v>
      </c>
      <c r="G13" s="389">
        <f t="shared" si="5"/>
        <v>2018</v>
      </c>
      <c r="H13" s="389">
        <f t="shared" si="6"/>
        <v>4</v>
      </c>
      <c r="I13" s="389">
        <v>0</v>
      </c>
      <c r="L13" s="390">
        <v>0</v>
      </c>
      <c r="M13" s="390">
        <v>0</v>
      </c>
      <c r="N13" s="390">
        <v>0</v>
      </c>
      <c r="O13" s="390">
        <v>0</v>
      </c>
      <c r="P13" s="390">
        <v>0</v>
      </c>
      <c r="Q13" s="390">
        <v>0</v>
      </c>
      <c r="R13" s="390">
        <v>0</v>
      </c>
      <c r="S13" s="390">
        <v>0</v>
      </c>
      <c r="T13" s="390">
        <v>0</v>
      </c>
      <c r="U13" s="390">
        <v>0</v>
      </c>
      <c r="V13" s="390">
        <v>0</v>
      </c>
      <c r="W13" s="390">
        <v>0</v>
      </c>
      <c r="X13" s="390">
        <v>0</v>
      </c>
      <c r="Y13" s="390">
        <v>0</v>
      </c>
      <c r="Z13" s="390">
        <v>0</v>
      </c>
      <c r="AA13" s="390">
        <v>0</v>
      </c>
      <c r="AB13" s="390">
        <v>0</v>
      </c>
      <c r="AC13" s="390">
        <v>0</v>
      </c>
      <c r="AD13" s="390">
        <v>0</v>
      </c>
      <c r="AE13" s="390">
        <v>0</v>
      </c>
      <c r="AF13" s="390">
        <v>0</v>
      </c>
      <c r="AG13" s="390">
        <v>0</v>
      </c>
      <c r="AH13" s="390">
        <v>0</v>
      </c>
      <c r="AI13" s="390">
        <v>0</v>
      </c>
      <c r="AJ13" s="390">
        <v>0</v>
      </c>
      <c r="AK13" s="390">
        <v>0</v>
      </c>
      <c r="AL13" s="390">
        <v>0</v>
      </c>
      <c r="AM13" s="390">
        <v>0</v>
      </c>
      <c r="AN13" s="390">
        <v>0</v>
      </c>
      <c r="AO13" s="390">
        <v>0</v>
      </c>
      <c r="AP13" s="390">
        <v>0</v>
      </c>
      <c r="AQ13" s="390">
        <v>0</v>
      </c>
      <c r="AR13" s="390">
        <v>0</v>
      </c>
      <c r="AS13" s="390">
        <v>0</v>
      </c>
      <c r="AT13" s="390">
        <v>0</v>
      </c>
      <c r="AU13" s="390">
        <v>0</v>
      </c>
      <c r="AV13" s="390">
        <v>0</v>
      </c>
      <c r="AW13" s="390">
        <v>0</v>
      </c>
      <c r="AX13" s="390">
        <v>0</v>
      </c>
      <c r="AY13" s="390">
        <v>0</v>
      </c>
      <c r="AZ13" s="390">
        <v>0</v>
      </c>
      <c r="BA13" s="390">
        <v>0</v>
      </c>
      <c r="BB13" s="390">
        <v>0</v>
      </c>
      <c r="BC13" s="390">
        <v>0</v>
      </c>
      <c r="BD13" s="390">
        <v>0</v>
      </c>
      <c r="BE13" s="390">
        <v>0</v>
      </c>
      <c r="BF13" s="390">
        <v>0</v>
      </c>
      <c r="BG13" s="390">
        <v>0</v>
      </c>
      <c r="BH13" s="390">
        <v>0</v>
      </c>
      <c r="BI13" s="390">
        <v>0</v>
      </c>
      <c r="BJ13" s="390">
        <v>0</v>
      </c>
      <c r="BK13" s="390">
        <v>0</v>
      </c>
      <c r="BL13" s="390">
        <v>0</v>
      </c>
      <c r="BM13" s="390">
        <v>0</v>
      </c>
      <c r="BN13" s="390">
        <v>0</v>
      </c>
      <c r="BO13" s="390">
        <v>0</v>
      </c>
      <c r="BP13" s="390">
        <v>0</v>
      </c>
      <c r="BQ13" s="390">
        <v>0</v>
      </c>
      <c r="BR13" s="390">
        <v>0</v>
      </c>
      <c r="BS13" s="390">
        <v>0</v>
      </c>
      <c r="BT13" s="390">
        <v>0</v>
      </c>
      <c r="BU13" s="390">
        <v>0</v>
      </c>
      <c r="BV13" s="390">
        <v>0</v>
      </c>
      <c r="BW13" s="390">
        <v>0</v>
      </c>
      <c r="BX13" s="390">
        <v>0</v>
      </c>
      <c r="BY13" s="390">
        <v>0</v>
      </c>
      <c r="BZ13" s="390">
        <v>0</v>
      </c>
      <c r="CA13" s="390">
        <v>0</v>
      </c>
      <c r="CB13" s="390">
        <v>0</v>
      </c>
      <c r="CC13" s="390">
        <v>0</v>
      </c>
      <c r="CD13" s="390">
        <v>0</v>
      </c>
      <c r="CE13" s="390">
        <v>0</v>
      </c>
      <c r="CF13" s="390">
        <v>0</v>
      </c>
      <c r="CG13" s="390">
        <v>0</v>
      </c>
      <c r="CH13" s="390">
        <v>0</v>
      </c>
      <c r="CI13" s="390">
        <v>0</v>
      </c>
      <c r="CJ13" s="390">
        <v>0</v>
      </c>
      <c r="CK13" s="390">
        <v>0</v>
      </c>
      <c r="CL13" s="390">
        <v>0</v>
      </c>
      <c r="CM13" s="390">
        <v>0</v>
      </c>
      <c r="CN13" s="390">
        <v>0</v>
      </c>
      <c r="CO13" s="390">
        <v>0</v>
      </c>
      <c r="CP13" s="390">
        <v>0</v>
      </c>
      <c r="CQ13" s="390">
        <v>0</v>
      </c>
      <c r="CR13" s="390">
        <v>0</v>
      </c>
      <c r="CS13" s="390">
        <v>0</v>
      </c>
      <c r="CT13" s="390">
        <v>0</v>
      </c>
      <c r="CU13" s="390">
        <v>0</v>
      </c>
      <c r="CV13" s="390">
        <v>0</v>
      </c>
      <c r="CW13" s="390">
        <v>0</v>
      </c>
      <c r="CX13" s="390">
        <v>0</v>
      </c>
      <c r="CY13" s="390">
        <v>0</v>
      </c>
      <c r="CZ13" s="390">
        <v>0</v>
      </c>
      <c r="DA13" s="390">
        <v>0</v>
      </c>
      <c r="DB13" s="390">
        <v>0</v>
      </c>
      <c r="DC13" s="390">
        <v>0</v>
      </c>
      <c r="DD13" s="390">
        <v>0</v>
      </c>
      <c r="DE13" s="390">
        <v>0</v>
      </c>
      <c r="DF13" s="390">
        <v>0</v>
      </c>
      <c r="DG13" s="390">
        <v>0</v>
      </c>
      <c r="DH13" s="390">
        <v>0</v>
      </c>
      <c r="DI13" s="390">
        <v>0</v>
      </c>
      <c r="DJ13" s="390">
        <v>0</v>
      </c>
      <c r="DK13" s="390">
        <v>0</v>
      </c>
      <c r="DL13" s="390">
        <v>0</v>
      </c>
      <c r="DM13" s="390">
        <v>0</v>
      </c>
      <c r="DN13" s="390">
        <v>0</v>
      </c>
      <c r="DO13" s="390">
        <v>0</v>
      </c>
      <c r="DP13" s="390">
        <v>0</v>
      </c>
      <c r="DQ13" s="390">
        <v>0</v>
      </c>
      <c r="DR13" s="390">
        <v>0</v>
      </c>
      <c r="DS13" s="390">
        <v>0</v>
      </c>
      <c r="DT13" s="390">
        <v>0</v>
      </c>
      <c r="DU13" s="390">
        <v>0</v>
      </c>
      <c r="DV13" s="390">
        <v>0</v>
      </c>
      <c r="DW13" s="390">
        <v>0</v>
      </c>
      <c r="DX13" s="390">
        <v>0</v>
      </c>
      <c r="DY13" s="390">
        <v>0</v>
      </c>
      <c r="DZ13" s="390">
        <v>0</v>
      </c>
      <c r="EA13" s="390">
        <v>0</v>
      </c>
      <c r="EB13" s="390">
        <v>0</v>
      </c>
      <c r="EC13" s="390">
        <v>0</v>
      </c>
      <c r="ED13" s="390">
        <v>0</v>
      </c>
      <c r="EE13" s="390">
        <v>0</v>
      </c>
      <c r="EF13" s="390">
        <v>0</v>
      </c>
      <c r="EG13" s="390">
        <v>0</v>
      </c>
      <c r="EH13" s="390">
        <v>0</v>
      </c>
      <c r="EI13" s="390">
        <v>0</v>
      </c>
      <c r="EJ13" s="390">
        <v>0</v>
      </c>
      <c r="EK13" s="390">
        <v>0</v>
      </c>
      <c r="EL13" s="390">
        <v>0</v>
      </c>
      <c r="EM13" s="390">
        <v>0</v>
      </c>
      <c r="EN13" s="390">
        <v>0</v>
      </c>
      <c r="EO13" s="390">
        <v>0</v>
      </c>
      <c r="EP13" s="390">
        <v>0</v>
      </c>
      <c r="EQ13" s="390">
        <v>0</v>
      </c>
      <c r="ER13" s="390">
        <v>0</v>
      </c>
      <c r="ES13" s="390">
        <v>0</v>
      </c>
      <c r="ET13" s="390">
        <v>0</v>
      </c>
      <c r="EU13" s="390">
        <v>0</v>
      </c>
      <c r="EV13" s="390">
        <v>0</v>
      </c>
      <c r="EW13" s="390">
        <v>0</v>
      </c>
      <c r="EX13" s="390">
        <v>0</v>
      </c>
      <c r="EY13" s="390">
        <v>0</v>
      </c>
      <c r="EZ13" s="390">
        <v>0</v>
      </c>
      <c r="FA13" s="390">
        <v>0</v>
      </c>
      <c r="FB13" s="390">
        <v>0</v>
      </c>
      <c r="FC13" s="390">
        <v>0</v>
      </c>
      <c r="FD13" s="390">
        <v>0</v>
      </c>
      <c r="FE13" s="390">
        <v>0</v>
      </c>
      <c r="FF13" s="390">
        <v>0</v>
      </c>
      <c r="FG13" s="390">
        <v>0</v>
      </c>
      <c r="FH13" s="390">
        <v>0</v>
      </c>
      <c r="FI13" s="390">
        <v>0</v>
      </c>
      <c r="FJ13" s="390">
        <v>0</v>
      </c>
      <c r="FK13" s="390">
        <v>0</v>
      </c>
      <c r="FL13" s="390">
        <v>0</v>
      </c>
      <c r="FM13" s="390">
        <v>0</v>
      </c>
      <c r="FN13" s="390">
        <v>0</v>
      </c>
      <c r="FO13" s="390">
        <v>0</v>
      </c>
    </row>
    <row r="14" spans="1:171" ht="12.75">
      <c r="A14" s="389">
        <f t="shared" si="0"/>
        <v>0</v>
      </c>
      <c r="B14" s="389">
        <f t="shared" si="1"/>
        <v>0</v>
      </c>
      <c r="C14" s="389">
        <f t="shared" si="2"/>
        <v>0</v>
      </c>
      <c r="D14" s="389">
        <f t="shared" si="3"/>
        <v>0</v>
      </c>
      <c r="E14" s="389">
        <f t="shared" si="4"/>
        <v>0</v>
      </c>
      <c r="F14" s="389">
        <v>81</v>
      </c>
      <c r="G14" s="389">
        <f t="shared" si="5"/>
        <v>2018</v>
      </c>
      <c r="H14" s="389">
        <f t="shared" si="6"/>
        <v>4</v>
      </c>
      <c r="I14" s="389">
        <v>0</v>
      </c>
      <c r="L14" s="390">
        <v>0</v>
      </c>
      <c r="M14" s="390">
        <v>0</v>
      </c>
      <c r="N14" s="390">
        <v>0</v>
      </c>
      <c r="O14" s="390">
        <v>0</v>
      </c>
      <c r="P14" s="390">
        <v>0</v>
      </c>
      <c r="Q14" s="390">
        <v>0</v>
      </c>
      <c r="R14" s="390">
        <v>0</v>
      </c>
      <c r="S14" s="390">
        <v>0</v>
      </c>
      <c r="T14" s="390">
        <v>0</v>
      </c>
      <c r="U14" s="390">
        <v>0</v>
      </c>
      <c r="V14" s="390">
        <v>0</v>
      </c>
      <c r="W14" s="390">
        <v>0</v>
      </c>
      <c r="X14" s="390">
        <v>0</v>
      </c>
      <c r="Y14" s="390">
        <v>0</v>
      </c>
      <c r="Z14" s="390">
        <v>0</v>
      </c>
      <c r="AA14" s="390">
        <v>0</v>
      </c>
      <c r="AB14" s="390">
        <v>0</v>
      </c>
      <c r="AC14" s="390">
        <v>0</v>
      </c>
      <c r="AD14" s="390">
        <v>0</v>
      </c>
      <c r="AE14" s="390">
        <v>0</v>
      </c>
      <c r="AF14" s="390">
        <v>0</v>
      </c>
      <c r="AG14" s="390">
        <v>0</v>
      </c>
      <c r="AH14" s="390">
        <v>0</v>
      </c>
      <c r="AI14" s="390">
        <v>0</v>
      </c>
      <c r="AJ14" s="390">
        <v>0</v>
      </c>
      <c r="AK14" s="390">
        <v>0</v>
      </c>
      <c r="AL14" s="390">
        <v>0</v>
      </c>
      <c r="AM14" s="390">
        <v>0</v>
      </c>
      <c r="AN14" s="390">
        <v>0</v>
      </c>
      <c r="AO14" s="390">
        <v>0</v>
      </c>
      <c r="AP14" s="390">
        <v>0</v>
      </c>
      <c r="AQ14" s="390">
        <v>0</v>
      </c>
      <c r="AR14" s="390">
        <v>0</v>
      </c>
      <c r="AS14" s="390">
        <v>0</v>
      </c>
      <c r="AT14" s="390">
        <v>0</v>
      </c>
      <c r="AU14" s="390">
        <v>0</v>
      </c>
      <c r="AV14" s="390">
        <v>0</v>
      </c>
      <c r="AW14" s="390">
        <v>0</v>
      </c>
      <c r="AX14" s="390">
        <v>0</v>
      </c>
      <c r="AY14" s="390">
        <v>0</v>
      </c>
      <c r="AZ14" s="390">
        <v>0</v>
      </c>
      <c r="BA14" s="390">
        <v>0</v>
      </c>
      <c r="BB14" s="390">
        <v>0</v>
      </c>
      <c r="BC14" s="390">
        <v>0</v>
      </c>
      <c r="BD14" s="390">
        <v>0</v>
      </c>
      <c r="BE14" s="390">
        <v>0</v>
      </c>
      <c r="BF14" s="390">
        <v>0</v>
      </c>
      <c r="BG14" s="390">
        <v>0</v>
      </c>
      <c r="BH14" s="390">
        <v>0</v>
      </c>
      <c r="BI14" s="390">
        <v>0</v>
      </c>
      <c r="BJ14" s="390">
        <v>0</v>
      </c>
      <c r="BK14" s="390">
        <v>0</v>
      </c>
      <c r="BL14" s="390">
        <v>0</v>
      </c>
      <c r="BM14" s="390">
        <v>0</v>
      </c>
      <c r="BN14" s="390">
        <v>0</v>
      </c>
      <c r="BO14" s="390">
        <v>0</v>
      </c>
      <c r="BP14" s="390">
        <v>0</v>
      </c>
      <c r="BQ14" s="390">
        <v>0</v>
      </c>
      <c r="BR14" s="390">
        <v>0</v>
      </c>
      <c r="BS14" s="390">
        <v>0</v>
      </c>
      <c r="BT14" s="390">
        <v>0</v>
      </c>
      <c r="BU14" s="390">
        <v>0</v>
      </c>
      <c r="BV14" s="390">
        <v>0</v>
      </c>
      <c r="BW14" s="390">
        <v>0</v>
      </c>
      <c r="BX14" s="390">
        <v>0</v>
      </c>
      <c r="BY14" s="390">
        <v>0</v>
      </c>
      <c r="BZ14" s="390">
        <v>0</v>
      </c>
      <c r="CA14" s="390">
        <v>0</v>
      </c>
      <c r="CB14" s="390">
        <v>0</v>
      </c>
      <c r="CC14" s="390">
        <v>0</v>
      </c>
      <c r="CD14" s="390">
        <v>0</v>
      </c>
      <c r="CE14" s="390">
        <v>0</v>
      </c>
      <c r="CF14" s="390">
        <v>0</v>
      </c>
      <c r="CG14" s="390">
        <v>0</v>
      </c>
      <c r="CH14" s="390">
        <v>0</v>
      </c>
      <c r="CI14" s="390">
        <v>0</v>
      </c>
      <c r="CJ14" s="390">
        <v>0</v>
      </c>
      <c r="CK14" s="390">
        <v>0</v>
      </c>
      <c r="CL14" s="390">
        <v>0</v>
      </c>
      <c r="CM14" s="390">
        <v>0</v>
      </c>
      <c r="CN14" s="390">
        <v>0</v>
      </c>
      <c r="CO14" s="390">
        <v>0</v>
      </c>
      <c r="CP14" s="390">
        <v>0</v>
      </c>
      <c r="CQ14" s="390">
        <v>0</v>
      </c>
      <c r="CR14" s="390">
        <v>0</v>
      </c>
      <c r="CS14" s="390">
        <v>0</v>
      </c>
      <c r="CT14" s="390">
        <v>0</v>
      </c>
      <c r="CU14" s="390">
        <v>0</v>
      </c>
      <c r="CV14" s="390">
        <v>0</v>
      </c>
      <c r="CW14" s="390">
        <v>0</v>
      </c>
      <c r="CX14" s="390">
        <v>0</v>
      </c>
      <c r="CY14" s="390">
        <v>0</v>
      </c>
      <c r="CZ14" s="390">
        <v>0</v>
      </c>
      <c r="DA14" s="390">
        <v>0</v>
      </c>
      <c r="DB14" s="390">
        <v>0</v>
      </c>
      <c r="DC14" s="390">
        <v>0</v>
      </c>
      <c r="DD14" s="390">
        <v>0</v>
      </c>
      <c r="DE14" s="390">
        <v>0</v>
      </c>
      <c r="DF14" s="390">
        <v>0</v>
      </c>
      <c r="DG14" s="390">
        <v>0</v>
      </c>
      <c r="DH14" s="390">
        <v>0</v>
      </c>
      <c r="DI14" s="390">
        <v>0</v>
      </c>
      <c r="DJ14" s="390">
        <v>0</v>
      </c>
      <c r="DK14" s="390">
        <v>0</v>
      </c>
      <c r="DL14" s="390">
        <v>0</v>
      </c>
      <c r="DM14" s="390">
        <v>0</v>
      </c>
      <c r="DN14" s="390">
        <v>0</v>
      </c>
      <c r="DO14" s="390">
        <v>0</v>
      </c>
      <c r="DP14" s="390">
        <v>0</v>
      </c>
      <c r="DQ14" s="390">
        <v>0</v>
      </c>
      <c r="DR14" s="390">
        <v>0</v>
      </c>
      <c r="DS14" s="390">
        <v>0</v>
      </c>
      <c r="DT14" s="390">
        <v>0</v>
      </c>
      <c r="DU14" s="390">
        <v>0</v>
      </c>
      <c r="DV14" s="390">
        <v>0</v>
      </c>
      <c r="DW14" s="390">
        <v>0</v>
      </c>
      <c r="DX14" s="390">
        <v>0</v>
      </c>
      <c r="DY14" s="390">
        <v>0</v>
      </c>
      <c r="DZ14" s="390">
        <v>0</v>
      </c>
      <c r="EA14" s="390">
        <v>0</v>
      </c>
      <c r="EB14" s="390">
        <v>0</v>
      </c>
      <c r="EC14" s="390">
        <v>0</v>
      </c>
      <c r="ED14" s="390">
        <v>0</v>
      </c>
      <c r="EE14" s="390">
        <v>0</v>
      </c>
      <c r="EF14" s="390">
        <v>0</v>
      </c>
      <c r="EG14" s="390">
        <v>0</v>
      </c>
      <c r="EH14" s="390">
        <v>0</v>
      </c>
      <c r="EI14" s="390">
        <v>0</v>
      </c>
      <c r="EJ14" s="390">
        <v>0</v>
      </c>
      <c r="EK14" s="390">
        <v>0</v>
      </c>
      <c r="EL14" s="390">
        <v>0</v>
      </c>
      <c r="EM14" s="390">
        <v>0</v>
      </c>
      <c r="EN14" s="390">
        <v>0</v>
      </c>
      <c r="EO14" s="390">
        <v>0</v>
      </c>
      <c r="EP14" s="390">
        <v>0</v>
      </c>
      <c r="EQ14" s="390">
        <v>0</v>
      </c>
      <c r="ER14" s="390">
        <v>0</v>
      </c>
      <c r="ES14" s="390">
        <v>0</v>
      </c>
      <c r="ET14" s="390">
        <v>0</v>
      </c>
      <c r="EU14" s="390">
        <v>0</v>
      </c>
      <c r="EV14" s="390">
        <v>0</v>
      </c>
      <c r="EW14" s="390">
        <v>0</v>
      </c>
      <c r="EX14" s="390">
        <v>0</v>
      </c>
      <c r="EY14" s="390">
        <v>0</v>
      </c>
      <c r="EZ14" s="390">
        <v>0</v>
      </c>
      <c r="FA14" s="390">
        <v>0</v>
      </c>
      <c r="FB14" s="390">
        <v>0</v>
      </c>
      <c r="FC14" s="390">
        <v>0</v>
      </c>
      <c r="FD14" s="390">
        <v>0</v>
      </c>
      <c r="FE14" s="390">
        <v>0</v>
      </c>
      <c r="FF14" s="390">
        <v>0</v>
      </c>
      <c r="FG14" s="390">
        <v>0</v>
      </c>
      <c r="FH14" s="390">
        <v>0</v>
      </c>
      <c r="FI14" s="390">
        <v>0</v>
      </c>
      <c r="FJ14" s="390">
        <v>0</v>
      </c>
      <c r="FK14" s="390">
        <v>0</v>
      </c>
      <c r="FL14" s="390">
        <v>0</v>
      </c>
      <c r="FM14" s="390">
        <v>0</v>
      </c>
      <c r="FN14" s="390">
        <v>0</v>
      </c>
      <c r="FO14" s="390">
        <v>0</v>
      </c>
    </row>
    <row r="15" spans="1:171" ht="12.75">
      <c r="A15" s="389">
        <f t="shared" si="0"/>
        <v>0</v>
      </c>
      <c r="B15" s="389">
        <f t="shared" si="1"/>
        <v>0</v>
      </c>
      <c r="C15" s="389">
        <f t="shared" si="2"/>
        <v>0</v>
      </c>
      <c r="D15" s="389">
        <f t="shared" si="3"/>
        <v>0</v>
      </c>
      <c r="E15" s="389">
        <f t="shared" si="4"/>
        <v>0</v>
      </c>
      <c r="F15" s="389">
        <v>82</v>
      </c>
      <c r="G15" s="389">
        <f t="shared" si="5"/>
        <v>2018</v>
      </c>
      <c r="H15" s="389">
        <f t="shared" si="6"/>
        <v>4</v>
      </c>
      <c r="I15" s="389">
        <v>0</v>
      </c>
      <c r="L15" s="391">
        <f>'82-samorz.osoba prawna'!C24</f>
        <v>0</v>
      </c>
      <c r="M15" s="391">
        <f>'82-samorz.osoba prawna'!D24</f>
        <v>0</v>
      </c>
      <c r="N15" s="391">
        <f>'82-samorz.osoba prawna'!E24</f>
        <v>0</v>
      </c>
      <c r="O15" s="391">
        <f>'82-samorz.osoba prawna'!F24</f>
        <v>0</v>
      </c>
      <c r="P15" s="391">
        <f>'82-samorz.osoba prawna'!G24</f>
        <v>0</v>
      </c>
      <c r="Q15" s="391">
        <f>'82-samorz.osoba prawna'!H24</f>
        <v>0</v>
      </c>
      <c r="R15" s="391">
        <f>'82-samorz.osoba prawna'!I24</f>
        <v>0</v>
      </c>
      <c r="S15" s="391">
        <f>'82-samorz.osoba prawna'!J24</f>
        <v>0</v>
      </c>
      <c r="T15" s="391">
        <f>'82-samorz.osoba prawna'!K24</f>
        <v>0</v>
      </c>
      <c r="U15" s="391">
        <f>'82-samorz.osoba prawna'!L24</f>
        <v>0</v>
      </c>
      <c r="V15" s="391">
        <f>'82-samorz.osoba prawna'!M24</f>
        <v>0</v>
      </c>
      <c r="W15" s="391">
        <f>'82-samorz.osoba prawna'!N24</f>
        <v>0</v>
      </c>
      <c r="X15" s="391">
        <f>'82-samorz.osoba prawna'!O24</f>
        <v>0</v>
      </c>
      <c r="Y15" s="391">
        <f>'82-samorz.osoba prawna'!P24</f>
        <v>0</v>
      </c>
      <c r="Z15" s="391">
        <f>'82-samorz.osoba prawna'!Q24</f>
        <v>0</v>
      </c>
      <c r="AA15" s="391">
        <f>'82-samorz.osoba prawna'!R24</f>
        <v>0</v>
      </c>
      <c r="AB15" s="391">
        <f>'82-samorz.osoba prawna'!C25</f>
        <v>0</v>
      </c>
      <c r="AC15" s="391">
        <f>'82-samorz.osoba prawna'!D25</f>
        <v>0</v>
      </c>
      <c r="AD15" s="391">
        <f>'82-samorz.osoba prawna'!E25</f>
        <v>0</v>
      </c>
      <c r="AE15" s="391">
        <f>'82-samorz.osoba prawna'!F25</f>
        <v>0</v>
      </c>
      <c r="AF15" s="391">
        <f>'82-samorz.osoba prawna'!G25</f>
        <v>0</v>
      </c>
      <c r="AG15" s="391">
        <f>'82-samorz.osoba prawna'!H25</f>
        <v>0</v>
      </c>
      <c r="AH15" s="391">
        <f>'82-samorz.osoba prawna'!I25</f>
        <v>0</v>
      </c>
      <c r="AI15" s="391">
        <f>'82-samorz.osoba prawna'!J25</f>
        <v>0</v>
      </c>
      <c r="AJ15" s="391">
        <f>'82-samorz.osoba prawna'!K25</f>
        <v>0</v>
      </c>
      <c r="AK15" s="391">
        <f>'82-samorz.osoba prawna'!L25</f>
        <v>0</v>
      </c>
      <c r="AL15" s="391">
        <f>'82-samorz.osoba prawna'!M25</f>
        <v>0</v>
      </c>
      <c r="AM15" s="391">
        <f>'82-samorz.osoba prawna'!N25</f>
        <v>0</v>
      </c>
      <c r="AN15" s="391">
        <f>'82-samorz.osoba prawna'!O25</f>
        <v>0</v>
      </c>
      <c r="AO15" s="391">
        <f>'82-samorz.osoba prawna'!P25</f>
        <v>0</v>
      </c>
      <c r="AP15" s="391">
        <f>'82-samorz.osoba prawna'!Q25</f>
        <v>0</v>
      </c>
      <c r="AQ15" s="391">
        <f>'82-samorz.osoba prawna'!R25</f>
        <v>0</v>
      </c>
      <c r="AR15" s="391">
        <f>'82-samorz.osoba prawna'!C26</f>
        <v>0</v>
      </c>
      <c r="AS15" s="391">
        <f>'82-samorz.osoba prawna'!D26</f>
        <v>0</v>
      </c>
      <c r="AT15" s="391">
        <f>'82-samorz.osoba prawna'!E26</f>
        <v>0</v>
      </c>
      <c r="AU15" s="391">
        <f>'82-samorz.osoba prawna'!F26</f>
        <v>0</v>
      </c>
      <c r="AV15" s="391">
        <f>'82-samorz.osoba prawna'!G26</f>
        <v>0</v>
      </c>
      <c r="AW15" s="391">
        <f>'82-samorz.osoba prawna'!H26</f>
        <v>0</v>
      </c>
      <c r="AX15" s="391">
        <f>'82-samorz.osoba prawna'!I26</f>
        <v>0</v>
      </c>
      <c r="AY15" s="391">
        <f>'82-samorz.osoba prawna'!J26</f>
        <v>0</v>
      </c>
      <c r="AZ15" s="391">
        <f>'82-samorz.osoba prawna'!K26</f>
        <v>0</v>
      </c>
      <c r="BA15" s="391">
        <f>'82-samorz.osoba prawna'!L26</f>
        <v>0</v>
      </c>
      <c r="BB15" s="391">
        <f>'82-samorz.osoba prawna'!M26</f>
        <v>0</v>
      </c>
      <c r="BC15" s="391">
        <f>'82-samorz.osoba prawna'!N26</f>
        <v>0</v>
      </c>
      <c r="BD15" s="391">
        <f>'82-samorz.osoba prawna'!O26</f>
        <v>0</v>
      </c>
      <c r="BE15" s="391">
        <f>'82-samorz.osoba prawna'!P26</f>
        <v>0</v>
      </c>
      <c r="BF15" s="391">
        <f>'82-samorz.osoba prawna'!Q26</f>
        <v>0</v>
      </c>
      <c r="BG15" s="391">
        <f>'82-samorz.osoba prawna'!R26</f>
        <v>0</v>
      </c>
      <c r="BH15" s="391">
        <f>'82-samorz.osoba prawna'!C27</f>
        <v>0</v>
      </c>
      <c r="BI15" s="391">
        <f>'82-samorz.osoba prawna'!D27</f>
        <v>0</v>
      </c>
      <c r="BJ15" s="391">
        <f>'82-samorz.osoba prawna'!E27</f>
        <v>0</v>
      </c>
      <c r="BK15" s="391">
        <f>'82-samorz.osoba prawna'!F27</f>
        <v>0</v>
      </c>
      <c r="BL15" s="391">
        <f>'82-samorz.osoba prawna'!G27</f>
        <v>0</v>
      </c>
      <c r="BM15" s="391">
        <f>'82-samorz.osoba prawna'!H27</f>
        <v>0</v>
      </c>
      <c r="BN15" s="391">
        <f>'82-samorz.osoba prawna'!I27</f>
        <v>0</v>
      </c>
      <c r="BO15" s="391">
        <f>'82-samorz.osoba prawna'!J27</f>
        <v>0</v>
      </c>
      <c r="BP15" s="391">
        <f>'82-samorz.osoba prawna'!K27</f>
        <v>0</v>
      </c>
      <c r="BQ15" s="391">
        <f>'82-samorz.osoba prawna'!L27</f>
        <v>0</v>
      </c>
      <c r="BR15" s="391">
        <f>'82-samorz.osoba prawna'!M27</f>
        <v>0</v>
      </c>
      <c r="BS15" s="391">
        <f>'82-samorz.osoba prawna'!N27</f>
        <v>0</v>
      </c>
      <c r="BT15" s="391">
        <f>'82-samorz.osoba prawna'!O27</f>
        <v>0</v>
      </c>
      <c r="BU15" s="391">
        <f>'82-samorz.osoba prawna'!P27</f>
        <v>0</v>
      </c>
      <c r="BV15" s="391">
        <f>'82-samorz.osoba prawna'!Q27</f>
        <v>0</v>
      </c>
      <c r="BW15" s="391">
        <f>'82-samorz.osoba prawna'!R27</f>
        <v>0</v>
      </c>
      <c r="BX15" s="391">
        <f>'82-samorz.osoba prawna'!C28</f>
        <v>0</v>
      </c>
      <c r="BY15" s="391">
        <f>'82-samorz.osoba prawna'!D28</f>
        <v>0</v>
      </c>
      <c r="BZ15" s="391">
        <f>'82-samorz.osoba prawna'!E28</f>
        <v>0</v>
      </c>
      <c r="CA15" s="391">
        <f>'82-samorz.osoba prawna'!F28</f>
        <v>0</v>
      </c>
      <c r="CB15" s="391">
        <f>'82-samorz.osoba prawna'!G28</f>
        <v>0</v>
      </c>
      <c r="CC15" s="391">
        <f>'82-samorz.osoba prawna'!H28</f>
        <v>0</v>
      </c>
      <c r="CD15" s="391">
        <f>'82-samorz.osoba prawna'!I28</f>
        <v>0</v>
      </c>
      <c r="CE15" s="391">
        <f>'82-samorz.osoba prawna'!J28</f>
        <v>0</v>
      </c>
      <c r="CF15" s="391">
        <f>'82-samorz.osoba prawna'!K28</f>
        <v>0</v>
      </c>
      <c r="CG15" s="391">
        <f>'82-samorz.osoba prawna'!L28</f>
        <v>0</v>
      </c>
      <c r="CH15" s="391">
        <f>'82-samorz.osoba prawna'!M28</f>
        <v>0</v>
      </c>
      <c r="CI15" s="391">
        <f>'82-samorz.osoba prawna'!N28</f>
        <v>0</v>
      </c>
      <c r="CJ15" s="391">
        <f>'82-samorz.osoba prawna'!O28</f>
        <v>0</v>
      </c>
      <c r="CK15" s="391">
        <f>'82-samorz.osoba prawna'!P28</f>
        <v>0</v>
      </c>
      <c r="CL15" s="391">
        <f>'82-samorz.osoba prawna'!Q28</f>
        <v>0</v>
      </c>
      <c r="CM15" s="391">
        <f>'82-samorz.osoba prawna'!R28</f>
        <v>0</v>
      </c>
      <c r="CN15" s="391">
        <f>'82-samorz.osoba prawna'!C29</f>
        <v>0</v>
      </c>
      <c r="CO15" s="391">
        <f>'82-samorz.osoba prawna'!D29</f>
        <v>0</v>
      </c>
      <c r="CP15" s="391">
        <f>'82-samorz.osoba prawna'!E29</f>
        <v>0</v>
      </c>
      <c r="CQ15" s="391">
        <f>'82-samorz.osoba prawna'!F29</f>
        <v>0</v>
      </c>
      <c r="CR15" s="391">
        <f>'82-samorz.osoba prawna'!G29</f>
        <v>0</v>
      </c>
      <c r="CS15" s="391">
        <f>'82-samorz.osoba prawna'!H29</f>
        <v>0</v>
      </c>
      <c r="CT15" s="391">
        <f>'82-samorz.osoba prawna'!I29</f>
        <v>0</v>
      </c>
      <c r="CU15" s="391">
        <f>'82-samorz.osoba prawna'!J29</f>
        <v>0</v>
      </c>
      <c r="CV15" s="391">
        <f>'82-samorz.osoba prawna'!K29</f>
        <v>0</v>
      </c>
      <c r="CW15" s="391">
        <f>'82-samorz.osoba prawna'!L29</f>
        <v>0</v>
      </c>
      <c r="CX15" s="391">
        <f>'82-samorz.osoba prawna'!M29</f>
        <v>0</v>
      </c>
      <c r="CY15" s="391">
        <f>'82-samorz.osoba prawna'!N29</f>
        <v>0</v>
      </c>
      <c r="CZ15" s="391">
        <f>'82-samorz.osoba prawna'!O29</f>
        <v>0</v>
      </c>
      <c r="DA15" s="391">
        <f>'82-samorz.osoba prawna'!P29</f>
        <v>0</v>
      </c>
      <c r="DB15" s="391">
        <f>'82-samorz.osoba prawna'!Q29</f>
        <v>0</v>
      </c>
      <c r="DC15" s="391">
        <f>'82-samorz.osoba prawna'!R29</f>
        <v>0</v>
      </c>
      <c r="DD15" s="391">
        <f>'82-samorz.osoba prawna'!C30</f>
        <v>0</v>
      </c>
      <c r="DE15" s="391">
        <f>'82-samorz.osoba prawna'!D30</f>
        <v>0</v>
      </c>
      <c r="DF15" s="391">
        <f>'82-samorz.osoba prawna'!E30</f>
        <v>0</v>
      </c>
      <c r="DG15" s="391">
        <f>'82-samorz.osoba prawna'!F30</f>
        <v>0</v>
      </c>
      <c r="DH15" s="391">
        <f>'82-samorz.osoba prawna'!G30</f>
        <v>0</v>
      </c>
      <c r="DI15" s="391">
        <f>'82-samorz.osoba prawna'!H30</f>
        <v>0</v>
      </c>
      <c r="DJ15" s="391">
        <f>'82-samorz.osoba prawna'!I30</f>
        <v>0</v>
      </c>
      <c r="DK15" s="391">
        <f>'82-samorz.osoba prawna'!J30</f>
        <v>0</v>
      </c>
      <c r="DL15" s="391">
        <f>'82-samorz.osoba prawna'!K30</f>
        <v>0</v>
      </c>
      <c r="DM15" s="391">
        <f>'82-samorz.osoba prawna'!L30</f>
        <v>0</v>
      </c>
      <c r="DN15" s="391">
        <f>'82-samorz.osoba prawna'!M30</f>
        <v>0</v>
      </c>
      <c r="DO15" s="391">
        <f>'82-samorz.osoba prawna'!N30</f>
        <v>0</v>
      </c>
      <c r="DP15" s="391">
        <f>'82-samorz.osoba prawna'!O30</f>
        <v>0</v>
      </c>
      <c r="DQ15" s="391">
        <f>'82-samorz.osoba prawna'!P30</f>
        <v>0</v>
      </c>
      <c r="DR15" s="391">
        <f>'82-samorz.osoba prawna'!Q30</f>
        <v>0</v>
      </c>
      <c r="DS15" s="391">
        <f>'82-samorz.osoba prawna'!R30</f>
        <v>0</v>
      </c>
      <c r="DT15" s="391">
        <f>'82-samorz.osoba prawna'!C31</f>
        <v>0</v>
      </c>
      <c r="DU15" s="391">
        <f>'82-samorz.osoba prawna'!D31</f>
        <v>0</v>
      </c>
      <c r="DV15" s="391">
        <f>'82-samorz.osoba prawna'!E31</f>
        <v>0</v>
      </c>
      <c r="DW15" s="391">
        <f>'82-samorz.osoba prawna'!F31</f>
        <v>0</v>
      </c>
      <c r="DX15" s="391">
        <f>'82-samorz.osoba prawna'!G31</f>
        <v>0</v>
      </c>
      <c r="DY15" s="391">
        <f>'82-samorz.osoba prawna'!H31</f>
        <v>0</v>
      </c>
      <c r="DZ15" s="391">
        <f>'82-samorz.osoba prawna'!I31</f>
        <v>0</v>
      </c>
      <c r="EA15" s="391">
        <f>'82-samorz.osoba prawna'!J31</f>
        <v>0</v>
      </c>
      <c r="EB15" s="391">
        <f>'82-samorz.osoba prawna'!K31</f>
        <v>0</v>
      </c>
      <c r="EC15" s="391">
        <f>'82-samorz.osoba prawna'!L31</f>
        <v>0</v>
      </c>
      <c r="ED15" s="391">
        <f>'82-samorz.osoba prawna'!M31</f>
        <v>0</v>
      </c>
      <c r="EE15" s="391">
        <f>'82-samorz.osoba prawna'!N31</f>
        <v>0</v>
      </c>
      <c r="EF15" s="391">
        <f>'82-samorz.osoba prawna'!O31</f>
        <v>0</v>
      </c>
      <c r="EG15" s="391">
        <f>'82-samorz.osoba prawna'!P31</f>
        <v>0</v>
      </c>
      <c r="EH15" s="391">
        <f>'82-samorz.osoba prawna'!Q31</f>
        <v>0</v>
      </c>
      <c r="EI15" s="391">
        <f>'82-samorz.osoba prawna'!R31</f>
        <v>0</v>
      </c>
      <c r="EJ15" s="391">
        <f>'82-samorz.osoba prawna'!C32</f>
        <v>0</v>
      </c>
      <c r="EK15" s="391">
        <f>'82-samorz.osoba prawna'!D32</f>
        <v>0</v>
      </c>
      <c r="EL15" s="391">
        <f>'82-samorz.osoba prawna'!E32</f>
        <v>0</v>
      </c>
      <c r="EM15" s="391">
        <f>'82-samorz.osoba prawna'!F32</f>
        <v>0</v>
      </c>
      <c r="EN15" s="391">
        <f>'82-samorz.osoba prawna'!G32</f>
        <v>0</v>
      </c>
      <c r="EO15" s="391">
        <f>'82-samorz.osoba prawna'!H32</f>
        <v>0</v>
      </c>
      <c r="EP15" s="391">
        <f>'82-samorz.osoba prawna'!I32</f>
        <v>0</v>
      </c>
      <c r="EQ15" s="391">
        <f>'82-samorz.osoba prawna'!J32</f>
        <v>0</v>
      </c>
      <c r="ER15" s="391">
        <f>'82-samorz.osoba prawna'!K32</f>
        <v>0</v>
      </c>
      <c r="ES15" s="391">
        <f>'82-samorz.osoba prawna'!L32</f>
        <v>0</v>
      </c>
      <c r="ET15" s="391">
        <f>'82-samorz.osoba prawna'!M32</f>
        <v>0</v>
      </c>
      <c r="EU15" s="391">
        <f>'82-samorz.osoba prawna'!N32</f>
        <v>0</v>
      </c>
      <c r="EV15" s="391">
        <f>'82-samorz.osoba prawna'!O32</f>
        <v>0</v>
      </c>
      <c r="EW15" s="391">
        <f>'82-samorz.osoba prawna'!P32</f>
        <v>0</v>
      </c>
      <c r="EX15" s="391">
        <f>'82-samorz.osoba prawna'!Q32</f>
        <v>0</v>
      </c>
      <c r="EY15" s="391">
        <f>'82-samorz.osoba prawna'!R32</f>
        <v>0</v>
      </c>
      <c r="EZ15" s="391">
        <f>'82-samorz.osoba prawna'!C33</f>
        <v>0</v>
      </c>
      <c r="FA15" s="391">
        <f>'82-samorz.osoba prawna'!D33</f>
        <v>0</v>
      </c>
      <c r="FB15" s="391">
        <f>'82-samorz.osoba prawna'!E33</f>
        <v>0</v>
      </c>
      <c r="FC15" s="391">
        <f>'82-samorz.osoba prawna'!F33</f>
        <v>0</v>
      </c>
      <c r="FD15" s="391">
        <f>'82-samorz.osoba prawna'!G33</f>
        <v>0</v>
      </c>
      <c r="FE15" s="391">
        <f>'82-samorz.osoba prawna'!H33</f>
        <v>0</v>
      </c>
      <c r="FF15" s="391">
        <f>'82-samorz.osoba prawna'!I33</f>
        <v>0</v>
      </c>
      <c r="FG15" s="391">
        <f>'82-samorz.osoba prawna'!J33</f>
        <v>0</v>
      </c>
      <c r="FH15" s="391">
        <f>'82-samorz.osoba prawna'!K33</f>
        <v>0</v>
      </c>
      <c r="FI15" s="391">
        <f>'82-samorz.osoba prawna'!L33</f>
        <v>0</v>
      </c>
      <c r="FJ15" s="391">
        <f>'82-samorz.osoba prawna'!M33</f>
        <v>0</v>
      </c>
      <c r="FK15" s="391">
        <f>'82-samorz.osoba prawna'!N33</f>
        <v>0</v>
      </c>
      <c r="FL15" s="391">
        <f>'82-samorz.osoba prawna'!O33</f>
        <v>0</v>
      </c>
      <c r="FM15" s="391">
        <f>'82-samorz.osoba prawna'!P33</f>
        <v>0</v>
      </c>
      <c r="FN15" s="391">
        <f>'82-samorz.osoba prawna'!Q33</f>
        <v>0</v>
      </c>
      <c r="FO15" s="391">
        <f>'82-samorz.osoba prawna'!R33</f>
        <v>0</v>
      </c>
    </row>
    <row r="16" spans="1:171" ht="12.75">
      <c r="A16" s="389">
        <f t="shared" si="0"/>
        <v>0</v>
      </c>
      <c r="B16" s="389">
        <f t="shared" si="1"/>
        <v>0</v>
      </c>
      <c r="C16" s="389">
        <f t="shared" si="2"/>
        <v>0</v>
      </c>
      <c r="D16" s="389">
        <f t="shared" si="3"/>
        <v>0</v>
      </c>
      <c r="E16" s="389">
        <f t="shared" si="4"/>
        <v>0</v>
      </c>
      <c r="F16" s="388">
        <v>90</v>
      </c>
      <c r="G16" s="389">
        <f t="shared" si="5"/>
        <v>2018</v>
      </c>
      <c r="H16" s="389">
        <f t="shared" si="6"/>
        <v>4</v>
      </c>
      <c r="I16" s="389">
        <v>0</v>
      </c>
      <c r="L16" s="390">
        <v>0</v>
      </c>
      <c r="M16" s="390">
        <v>0</v>
      </c>
      <c r="N16" s="390">
        <v>0</v>
      </c>
      <c r="O16" s="390">
        <v>0</v>
      </c>
      <c r="P16" s="390">
        <v>0</v>
      </c>
      <c r="Q16" s="390">
        <v>0</v>
      </c>
      <c r="R16" s="390">
        <v>0</v>
      </c>
      <c r="S16" s="390">
        <v>0</v>
      </c>
      <c r="T16" s="390">
        <v>0</v>
      </c>
      <c r="U16" s="390">
        <v>0</v>
      </c>
      <c r="V16" s="390">
        <v>0</v>
      </c>
      <c r="W16" s="390">
        <v>0</v>
      </c>
      <c r="X16" s="390">
        <v>0</v>
      </c>
      <c r="Y16" s="390">
        <v>0</v>
      </c>
      <c r="Z16" s="390">
        <v>0</v>
      </c>
      <c r="AA16" s="390">
        <v>0</v>
      </c>
      <c r="AB16" s="390">
        <v>0</v>
      </c>
      <c r="AC16" s="390">
        <v>0</v>
      </c>
      <c r="AD16" s="390">
        <v>0</v>
      </c>
      <c r="AE16" s="390">
        <v>0</v>
      </c>
      <c r="AF16" s="390">
        <v>0</v>
      </c>
      <c r="AG16" s="390">
        <v>0</v>
      </c>
      <c r="AH16" s="390">
        <v>0</v>
      </c>
      <c r="AI16" s="390">
        <v>0</v>
      </c>
      <c r="AJ16" s="390">
        <v>0</v>
      </c>
      <c r="AK16" s="390">
        <v>0</v>
      </c>
      <c r="AL16" s="390">
        <v>0</v>
      </c>
      <c r="AM16" s="390">
        <v>0</v>
      </c>
      <c r="AN16" s="390">
        <v>0</v>
      </c>
      <c r="AO16" s="390">
        <v>0</v>
      </c>
      <c r="AP16" s="390">
        <v>0</v>
      </c>
      <c r="AQ16" s="390">
        <v>0</v>
      </c>
      <c r="AR16" s="390">
        <v>0</v>
      </c>
      <c r="AS16" s="390">
        <v>0</v>
      </c>
      <c r="AT16" s="390">
        <v>0</v>
      </c>
      <c r="AU16" s="390">
        <v>0</v>
      </c>
      <c r="AV16" s="390">
        <v>0</v>
      </c>
      <c r="AW16" s="390">
        <v>0</v>
      </c>
      <c r="AX16" s="390">
        <v>0</v>
      </c>
      <c r="AY16" s="390">
        <v>0</v>
      </c>
      <c r="AZ16" s="390">
        <v>0</v>
      </c>
      <c r="BA16" s="390">
        <v>0</v>
      </c>
      <c r="BB16" s="390">
        <v>0</v>
      </c>
      <c r="BC16" s="390">
        <v>0</v>
      </c>
      <c r="BD16" s="390">
        <v>0</v>
      </c>
      <c r="BE16" s="390">
        <v>0</v>
      </c>
      <c r="BF16" s="390">
        <v>0</v>
      </c>
      <c r="BG16" s="390">
        <v>0</v>
      </c>
      <c r="BH16" s="390">
        <v>0</v>
      </c>
      <c r="BI16" s="390">
        <v>0</v>
      </c>
      <c r="BJ16" s="390">
        <v>0</v>
      </c>
      <c r="BK16" s="390">
        <v>0</v>
      </c>
      <c r="BL16" s="390">
        <v>0</v>
      </c>
      <c r="BM16" s="390">
        <v>0</v>
      </c>
      <c r="BN16" s="390">
        <v>0</v>
      </c>
      <c r="BO16" s="390">
        <v>0</v>
      </c>
      <c r="BP16" s="390">
        <v>0</v>
      </c>
      <c r="BQ16" s="390">
        <v>0</v>
      </c>
      <c r="BR16" s="390">
        <v>0</v>
      </c>
      <c r="BS16" s="390">
        <v>0</v>
      </c>
      <c r="BT16" s="390">
        <v>0</v>
      </c>
      <c r="BU16" s="390">
        <v>0</v>
      </c>
      <c r="BV16" s="390">
        <v>0</v>
      </c>
      <c r="BW16" s="390">
        <v>0</v>
      </c>
      <c r="BX16" s="390">
        <v>0</v>
      </c>
      <c r="BY16" s="390">
        <v>0</v>
      </c>
      <c r="BZ16" s="390">
        <v>0</v>
      </c>
      <c r="CA16" s="390">
        <v>0</v>
      </c>
      <c r="CB16" s="390">
        <v>0</v>
      </c>
      <c r="CC16" s="390">
        <v>0</v>
      </c>
      <c r="CD16" s="390">
        <v>0</v>
      </c>
      <c r="CE16" s="390">
        <v>0</v>
      </c>
      <c r="CF16" s="390">
        <v>0</v>
      </c>
      <c r="CG16" s="390">
        <v>0</v>
      </c>
      <c r="CH16" s="390">
        <v>0</v>
      </c>
      <c r="CI16" s="390">
        <v>0</v>
      </c>
      <c r="CJ16" s="390">
        <v>0</v>
      </c>
      <c r="CK16" s="390">
        <v>0</v>
      </c>
      <c r="CL16" s="390">
        <v>0</v>
      </c>
      <c r="CM16" s="390">
        <v>0</v>
      </c>
      <c r="CN16" s="390">
        <v>0</v>
      </c>
      <c r="CO16" s="390">
        <v>0</v>
      </c>
      <c r="CP16" s="390">
        <v>0</v>
      </c>
      <c r="CQ16" s="390">
        <v>0</v>
      </c>
      <c r="CR16" s="390">
        <v>0</v>
      </c>
      <c r="CS16" s="390">
        <v>0</v>
      </c>
      <c r="CT16" s="390">
        <v>0</v>
      </c>
      <c r="CU16" s="390">
        <v>0</v>
      </c>
      <c r="CV16" s="390">
        <v>0</v>
      </c>
      <c r="CW16" s="390">
        <v>0</v>
      </c>
      <c r="CX16" s="390">
        <v>0</v>
      </c>
      <c r="CY16" s="390">
        <v>0</v>
      </c>
      <c r="CZ16" s="390">
        <v>0</v>
      </c>
      <c r="DA16" s="390">
        <v>0</v>
      </c>
      <c r="DB16" s="390">
        <v>0</v>
      </c>
      <c r="DC16" s="390">
        <v>0</v>
      </c>
      <c r="DD16" s="390">
        <v>0</v>
      </c>
      <c r="DE16" s="390">
        <v>0</v>
      </c>
      <c r="DF16" s="390">
        <v>0</v>
      </c>
      <c r="DG16" s="390">
        <v>0</v>
      </c>
      <c r="DH16" s="390">
        <v>0</v>
      </c>
      <c r="DI16" s="390">
        <v>0</v>
      </c>
      <c r="DJ16" s="390">
        <v>0</v>
      </c>
      <c r="DK16" s="390">
        <v>0</v>
      </c>
      <c r="DL16" s="390">
        <v>0</v>
      </c>
      <c r="DM16" s="390">
        <v>0</v>
      </c>
      <c r="DN16" s="390">
        <v>0</v>
      </c>
      <c r="DO16" s="390">
        <v>0</v>
      </c>
      <c r="DP16" s="390">
        <v>0</v>
      </c>
      <c r="DQ16" s="390">
        <v>0</v>
      </c>
      <c r="DR16" s="390">
        <v>0</v>
      </c>
      <c r="DS16" s="390">
        <v>0</v>
      </c>
      <c r="DT16" s="390">
        <v>0</v>
      </c>
      <c r="DU16" s="390">
        <v>0</v>
      </c>
      <c r="DV16" s="390">
        <v>0</v>
      </c>
      <c r="DW16" s="390">
        <v>0</v>
      </c>
      <c r="DX16" s="390">
        <v>0</v>
      </c>
      <c r="DY16" s="390">
        <v>0</v>
      </c>
      <c r="DZ16" s="390">
        <v>0</v>
      </c>
      <c r="EA16" s="390">
        <v>0</v>
      </c>
      <c r="EB16" s="390">
        <v>0</v>
      </c>
      <c r="EC16" s="390">
        <v>0</v>
      </c>
      <c r="ED16" s="390">
        <v>0</v>
      </c>
      <c r="EE16" s="390">
        <v>0</v>
      </c>
      <c r="EF16" s="390">
        <v>0</v>
      </c>
      <c r="EG16" s="390">
        <v>0</v>
      </c>
      <c r="EH16" s="390">
        <v>0</v>
      </c>
      <c r="EI16" s="390">
        <v>0</v>
      </c>
      <c r="EJ16" s="390">
        <v>0</v>
      </c>
      <c r="EK16" s="390">
        <v>0</v>
      </c>
      <c r="EL16" s="390">
        <v>0</v>
      </c>
      <c r="EM16" s="390">
        <v>0</v>
      </c>
      <c r="EN16" s="390">
        <v>0</v>
      </c>
      <c r="EO16" s="390">
        <v>0</v>
      </c>
      <c r="EP16" s="390">
        <v>0</v>
      </c>
      <c r="EQ16" s="390">
        <v>0</v>
      </c>
      <c r="ER16" s="390">
        <v>0</v>
      </c>
      <c r="ES16" s="390">
        <v>0</v>
      </c>
      <c r="ET16" s="390">
        <v>0</v>
      </c>
      <c r="EU16" s="390">
        <v>0</v>
      </c>
      <c r="EV16" s="390">
        <v>0</v>
      </c>
      <c r="EW16" s="390">
        <v>0</v>
      </c>
      <c r="EX16" s="390">
        <v>0</v>
      </c>
      <c r="EY16" s="390">
        <v>0</v>
      </c>
      <c r="EZ16" s="390">
        <v>0</v>
      </c>
      <c r="FA16" s="390">
        <v>0</v>
      </c>
      <c r="FB16" s="390">
        <v>0</v>
      </c>
      <c r="FC16" s="390">
        <v>0</v>
      </c>
      <c r="FD16" s="390">
        <v>0</v>
      </c>
      <c r="FE16" s="390">
        <v>0</v>
      </c>
      <c r="FF16" s="390">
        <v>0</v>
      </c>
      <c r="FG16" s="390">
        <v>0</v>
      </c>
      <c r="FH16" s="390">
        <v>0</v>
      </c>
      <c r="FI16" s="390">
        <v>0</v>
      </c>
      <c r="FJ16" s="390">
        <v>0</v>
      </c>
      <c r="FK16" s="390">
        <v>0</v>
      </c>
      <c r="FL16" s="390">
        <v>0</v>
      </c>
      <c r="FM16" s="390">
        <v>0</v>
      </c>
      <c r="FN16" s="390">
        <v>0</v>
      </c>
      <c r="FO16" s="390">
        <v>0</v>
      </c>
    </row>
    <row r="17" spans="1:171" ht="12.75">
      <c r="A17" s="389">
        <f t="shared" si="0"/>
        <v>0</v>
      </c>
      <c r="B17" s="389">
        <f t="shared" si="1"/>
        <v>0</v>
      </c>
      <c r="C17" s="389">
        <f t="shared" si="2"/>
        <v>0</v>
      </c>
      <c r="D17" s="389">
        <f t="shared" si="3"/>
        <v>0</v>
      </c>
      <c r="E17" s="389">
        <f t="shared" si="4"/>
        <v>0</v>
      </c>
      <c r="F17" s="389">
        <v>99</v>
      </c>
      <c r="G17" s="389">
        <f t="shared" si="5"/>
        <v>2018</v>
      </c>
      <c r="H17" s="389">
        <f t="shared" si="6"/>
        <v>4</v>
      </c>
      <c r="I17" s="389">
        <v>0</v>
      </c>
      <c r="L17" s="390">
        <f>'99-zbiorczo'!C24</f>
        <v>0</v>
      </c>
      <c r="M17" s="390">
        <f>'99-zbiorczo'!D24</f>
        <v>0</v>
      </c>
      <c r="N17" s="390">
        <f>'99-zbiorczo'!E24</f>
        <v>0</v>
      </c>
      <c r="O17" s="390">
        <f>'99-zbiorczo'!F24</f>
        <v>0</v>
      </c>
      <c r="P17" s="390">
        <f>'99-zbiorczo'!G24</f>
        <v>0</v>
      </c>
      <c r="Q17" s="390">
        <f>'99-zbiorczo'!H24</f>
        <v>0</v>
      </c>
      <c r="R17" s="390">
        <f>'99-zbiorczo'!I24</f>
        <v>0</v>
      </c>
      <c r="S17" s="390">
        <f>'99-zbiorczo'!J24</f>
        <v>0</v>
      </c>
      <c r="T17" s="390">
        <f>'99-zbiorczo'!K24</f>
        <v>0</v>
      </c>
      <c r="U17" s="390">
        <f>'99-zbiorczo'!L24</f>
        <v>0</v>
      </c>
      <c r="V17" s="390">
        <f>'99-zbiorczo'!M24</f>
        <v>0</v>
      </c>
      <c r="W17" s="390">
        <f>'99-zbiorczo'!N24</f>
        <v>0</v>
      </c>
      <c r="X17" s="390">
        <f>'99-zbiorczo'!O24</f>
        <v>0</v>
      </c>
      <c r="Y17" s="390">
        <f>'99-zbiorczo'!P24</f>
        <v>0</v>
      </c>
      <c r="Z17" s="390">
        <f>'99-zbiorczo'!Q24</f>
        <v>0</v>
      </c>
      <c r="AA17" s="390">
        <f>'99-zbiorczo'!R24</f>
        <v>0</v>
      </c>
      <c r="AB17" s="390">
        <f>'99-zbiorczo'!C25</f>
        <v>0</v>
      </c>
      <c r="AC17" s="390">
        <f>'99-zbiorczo'!D25</f>
        <v>0</v>
      </c>
      <c r="AD17" s="390">
        <f>'99-zbiorczo'!E25</f>
        <v>0</v>
      </c>
      <c r="AE17" s="390">
        <f>'99-zbiorczo'!F25</f>
        <v>0</v>
      </c>
      <c r="AF17" s="390">
        <f>'99-zbiorczo'!G25</f>
        <v>0</v>
      </c>
      <c r="AG17" s="390">
        <f>'99-zbiorczo'!H25</f>
        <v>0</v>
      </c>
      <c r="AH17" s="390">
        <f>'99-zbiorczo'!I25</f>
        <v>0</v>
      </c>
      <c r="AI17" s="390">
        <f>'99-zbiorczo'!J25</f>
        <v>0</v>
      </c>
      <c r="AJ17" s="390">
        <f>'99-zbiorczo'!K25</f>
        <v>0</v>
      </c>
      <c r="AK17" s="390">
        <f>'99-zbiorczo'!L25</f>
        <v>0</v>
      </c>
      <c r="AL17" s="390">
        <f>'99-zbiorczo'!M25</f>
        <v>0</v>
      </c>
      <c r="AM17" s="390">
        <f>'99-zbiorczo'!N25</f>
        <v>0</v>
      </c>
      <c r="AN17" s="390">
        <f>'99-zbiorczo'!O25</f>
        <v>0</v>
      </c>
      <c r="AO17" s="390">
        <f>'99-zbiorczo'!P25</f>
        <v>0</v>
      </c>
      <c r="AP17" s="390">
        <f>'99-zbiorczo'!Q25</f>
        <v>0</v>
      </c>
      <c r="AQ17" s="390">
        <f>'99-zbiorczo'!R25</f>
        <v>0</v>
      </c>
      <c r="AR17" s="390">
        <f>'99-zbiorczo'!C26</f>
        <v>0</v>
      </c>
      <c r="AS17" s="390">
        <f>'99-zbiorczo'!D26</f>
        <v>0</v>
      </c>
      <c r="AT17" s="390">
        <f>'99-zbiorczo'!E26</f>
        <v>0</v>
      </c>
      <c r="AU17" s="390">
        <f>'99-zbiorczo'!F26</f>
        <v>0</v>
      </c>
      <c r="AV17" s="390">
        <f>'99-zbiorczo'!G26</f>
        <v>0</v>
      </c>
      <c r="AW17" s="390">
        <f>'99-zbiorczo'!H26</f>
        <v>0</v>
      </c>
      <c r="AX17" s="390">
        <f>'99-zbiorczo'!I26</f>
        <v>0</v>
      </c>
      <c r="AY17" s="390">
        <f>'99-zbiorczo'!J26</f>
        <v>0</v>
      </c>
      <c r="AZ17" s="390">
        <f>'99-zbiorczo'!K26</f>
        <v>0</v>
      </c>
      <c r="BA17" s="390">
        <f>'99-zbiorczo'!L26</f>
        <v>0</v>
      </c>
      <c r="BB17" s="390">
        <f>'99-zbiorczo'!M26</f>
        <v>0</v>
      </c>
      <c r="BC17" s="390">
        <f>'99-zbiorczo'!N26</f>
        <v>0</v>
      </c>
      <c r="BD17" s="390">
        <f>'99-zbiorczo'!O26</f>
        <v>0</v>
      </c>
      <c r="BE17" s="390">
        <f>'99-zbiorczo'!P26</f>
        <v>0</v>
      </c>
      <c r="BF17" s="390">
        <f>'99-zbiorczo'!Q26</f>
        <v>0</v>
      </c>
      <c r="BG17" s="390">
        <f>'99-zbiorczo'!R26</f>
        <v>0</v>
      </c>
      <c r="BH17" s="390">
        <f>'99-zbiorczo'!C27</f>
        <v>0</v>
      </c>
      <c r="BI17" s="390">
        <f>'99-zbiorczo'!D27</f>
        <v>0</v>
      </c>
      <c r="BJ17" s="390">
        <f>'99-zbiorczo'!E27</f>
        <v>0</v>
      </c>
      <c r="BK17" s="390">
        <f>'99-zbiorczo'!F27</f>
        <v>0</v>
      </c>
      <c r="BL17" s="390">
        <f>'99-zbiorczo'!G27</f>
        <v>0</v>
      </c>
      <c r="BM17" s="390">
        <f>'99-zbiorczo'!H27</f>
        <v>0</v>
      </c>
      <c r="BN17" s="390">
        <f>'99-zbiorczo'!I27</f>
        <v>0</v>
      </c>
      <c r="BO17" s="390">
        <f>'99-zbiorczo'!J27</f>
        <v>0</v>
      </c>
      <c r="BP17" s="390">
        <f>'99-zbiorczo'!K27</f>
        <v>0</v>
      </c>
      <c r="BQ17" s="390">
        <f>'99-zbiorczo'!L27</f>
        <v>0</v>
      </c>
      <c r="BR17" s="390">
        <f>'99-zbiorczo'!M27</f>
        <v>0</v>
      </c>
      <c r="BS17" s="390">
        <f>'99-zbiorczo'!N27</f>
        <v>0</v>
      </c>
      <c r="BT17" s="390">
        <f>'99-zbiorczo'!O27</f>
        <v>0</v>
      </c>
      <c r="BU17" s="390">
        <f>'99-zbiorczo'!P27</f>
        <v>0</v>
      </c>
      <c r="BV17" s="390">
        <f>'99-zbiorczo'!Q27</f>
        <v>0</v>
      </c>
      <c r="BW17" s="390">
        <f>'99-zbiorczo'!R27</f>
        <v>0</v>
      </c>
      <c r="BX17" s="390">
        <f>'99-zbiorczo'!C28</f>
        <v>0</v>
      </c>
      <c r="BY17" s="390">
        <f>'99-zbiorczo'!D28</f>
        <v>0</v>
      </c>
      <c r="BZ17" s="390">
        <f>'99-zbiorczo'!E28</f>
        <v>0</v>
      </c>
      <c r="CA17" s="390">
        <f>'99-zbiorczo'!F28</f>
        <v>0</v>
      </c>
      <c r="CB17" s="390">
        <f>'99-zbiorczo'!G28</f>
        <v>0</v>
      </c>
      <c r="CC17" s="390">
        <f>'99-zbiorczo'!H28</f>
        <v>0</v>
      </c>
      <c r="CD17" s="390">
        <f>'99-zbiorczo'!I28</f>
        <v>0</v>
      </c>
      <c r="CE17" s="390">
        <f>'99-zbiorczo'!J28</f>
        <v>0</v>
      </c>
      <c r="CF17" s="390">
        <f>'99-zbiorczo'!K28</f>
        <v>0</v>
      </c>
      <c r="CG17" s="390">
        <f>'99-zbiorczo'!L28</f>
        <v>0</v>
      </c>
      <c r="CH17" s="390">
        <f>'99-zbiorczo'!M28</f>
        <v>0</v>
      </c>
      <c r="CI17" s="390">
        <f>'99-zbiorczo'!N28</f>
        <v>0</v>
      </c>
      <c r="CJ17" s="390">
        <f>'99-zbiorczo'!O28</f>
        <v>0</v>
      </c>
      <c r="CK17" s="390">
        <f>'99-zbiorczo'!P28</f>
        <v>0</v>
      </c>
      <c r="CL17" s="390">
        <f>'99-zbiorczo'!Q28</f>
        <v>0</v>
      </c>
      <c r="CM17" s="390">
        <f>'99-zbiorczo'!R28</f>
        <v>0</v>
      </c>
      <c r="CN17" s="390">
        <f>'99-zbiorczo'!C29</f>
        <v>0</v>
      </c>
      <c r="CO17" s="390">
        <f>'99-zbiorczo'!D29</f>
        <v>0</v>
      </c>
      <c r="CP17" s="390">
        <f>'99-zbiorczo'!E29</f>
        <v>0</v>
      </c>
      <c r="CQ17" s="390">
        <f>'99-zbiorczo'!F29</f>
        <v>0</v>
      </c>
      <c r="CR17" s="390">
        <f>'99-zbiorczo'!G29</f>
        <v>0</v>
      </c>
      <c r="CS17" s="390">
        <f>'99-zbiorczo'!H29</f>
        <v>0</v>
      </c>
      <c r="CT17" s="390">
        <f>'99-zbiorczo'!I29</f>
        <v>0</v>
      </c>
      <c r="CU17" s="390">
        <f>'99-zbiorczo'!J29</f>
        <v>0</v>
      </c>
      <c r="CV17" s="390">
        <f>'99-zbiorczo'!K29</f>
        <v>0</v>
      </c>
      <c r="CW17" s="390">
        <f>'99-zbiorczo'!L29</f>
        <v>0</v>
      </c>
      <c r="CX17" s="390">
        <f>'99-zbiorczo'!M29</f>
        <v>0</v>
      </c>
      <c r="CY17" s="390">
        <f>'99-zbiorczo'!N29</f>
        <v>0</v>
      </c>
      <c r="CZ17" s="390">
        <f>'99-zbiorczo'!O29</f>
        <v>0</v>
      </c>
      <c r="DA17" s="390">
        <f>'99-zbiorczo'!P29</f>
        <v>0</v>
      </c>
      <c r="DB17" s="390">
        <f>'99-zbiorczo'!Q29</f>
        <v>0</v>
      </c>
      <c r="DC17" s="390">
        <f>'99-zbiorczo'!R29</f>
        <v>0</v>
      </c>
      <c r="DD17" s="390">
        <f>'99-zbiorczo'!C30</f>
        <v>5500.14</v>
      </c>
      <c r="DE17" s="390">
        <f>'99-zbiorczo'!D30</f>
        <v>5500.14</v>
      </c>
      <c r="DF17" s="390">
        <f>'99-zbiorczo'!E30</f>
        <v>289</v>
      </c>
      <c r="DG17" s="390">
        <f>'99-zbiorczo'!F30</f>
        <v>0</v>
      </c>
      <c r="DH17" s="390">
        <f>'99-zbiorczo'!G30</f>
        <v>0</v>
      </c>
      <c r="DI17" s="390">
        <f>'99-zbiorczo'!H30</f>
        <v>289</v>
      </c>
      <c r="DJ17" s="390">
        <f>'99-zbiorczo'!I30</f>
        <v>0</v>
      </c>
      <c r="DK17" s="390">
        <f>'99-zbiorczo'!J30</f>
        <v>0</v>
      </c>
      <c r="DL17" s="390">
        <f>'99-zbiorczo'!K30</f>
        <v>5211.14</v>
      </c>
      <c r="DM17" s="390">
        <f>'99-zbiorczo'!L30</f>
        <v>0</v>
      </c>
      <c r="DN17" s="390">
        <f>'99-zbiorczo'!M30</f>
        <v>0</v>
      </c>
      <c r="DO17" s="390">
        <f>'99-zbiorczo'!N30</f>
        <v>0</v>
      </c>
      <c r="DP17" s="390">
        <f>'99-zbiorczo'!O30</f>
        <v>0</v>
      </c>
      <c r="DQ17" s="390">
        <f>'99-zbiorczo'!P30</f>
        <v>0</v>
      </c>
      <c r="DR17" s="390">
        <f>'99-zbiorczo'!Q30</f>
        <v>0</v>
      </c>
      <c r="DS17" s="390">
        <f>'99-zbiorczo'!R30</f>
        <v>0</v>
      </c>
      <c r="DT17" s="390">
        <f>'99-zbiorczo'!C31</f>
        <v>289</v>
      </c>
      <c r="DU17" s="390">
        <f>'99-zbiorczo'!D31</f>
        <v>289</v>
      </c>
      <c r="DV17" s="390">
        <f>'99-zbiorczo'!E31</f>
        <v>289</v>
      </c>
      <c r="DW17" s="390">
        <f>'99-zbiorczo'!F31</f>
        <v>0</v>
      </c>
      <c r="DX17" s="390">
        <f>'99-zbiorczo'!G31</f>
        <v>0</v>
      </c>
      <c r="DY17" s="390">
        <f>'99-zbiorczo'!H31</f>
        <v>289</v>
      </c>
      <c r="DZ17" s="390">
        <f>'99-zbiorczo'!I31</f>
        <v>0</v>
      </c>
      <c r="EA17" s="390">
        <f>'99-zbiorczo'!J31</f>
        <v>0</v>
      </c>
      <c r="EB17" s="390">
        <f>'99-zbiorczo'!K31</f>
        <v>0</v>
      </c>
      <c r="EC17" s="390">
        <f>'99-zbiorczo'!L31</f>
        <v>0</v>
      </c>
      <c r="ED17" s="390">
        <f>'99-zbiorczo'!M31</f>
        <v>0</v>
      </c>
      <c r="EE17" s="390">
        <f>'99-zbiorczo'!N31</f>
        <v>0</v>
      </c>
      <c r="EF17" s="390">
        <f>'99-zbiorczo'!O31</f>
        <v>0</v>
      </c>
      <c r="EG17" s="390">
        <f>'99-zbiorczo'!P31</f>
        <v>0</v>
      </c>
      <c r="EH17" s="390">
        <f>'99-zbiorczo'!Q31</f>
        <v>0</v>
      </c>
      <c r="EI17" s="390">
        <f>'99-zbiorczo'!R31</f>
        <v>0</v>
      </c>
      <c r="EJ17" s="390">
        <f>'99-zbiorczo'!C32</f>
        <v>5211.14</v>
      </c>
      <c r="EK17" s="390">
        <f>'99-zbiorczo'!D32</f>
        <v>5211.14</v>
      </c>
      <c r="EL17" s="390">
        <f>'99-zbiorczo'!E32</f>
        <v>0</v>
      </c>
      <c r="EM17" s="390">
        <f>'99-zbiorczo'!F32</f>
        <v>0</v>
      </c>
      <c r="EN17" s="390">
        <f>'99-zbiorczo'!G32</f>
        <v>0</v>
      </c>
      <c r="EO17" s="390">
        <f>'99-zbiorczo'!H32</f>
        <v>0</v>
      </c>
      <c r="EP17" s="390">
        <f>'99-zbiorczo'!I32</f>
        <v>0</v>
      </c>
      <c r="EQ17" s="390">
        <f>'99-zbiorczo'!J32</f>
        <v>0</v>
      </c>
      <c r="ER17" s="390">
        <f>'99-zbiorczo'!K32</f>
        <v>5211.14</v>
      </c>
      <c r="ES17" s="390">
        <f>'99-zbiorczo'!L32</f>
        <v>0</v>
      </c>
      <c r="ET17" s="390">
        <f>'99-zbiorczo'!M32</f>
        <v>0</v>
      </c>
      <c r="EU17" s="390">
        <f>'99-zbiorczo'!N32</f>
        <v>0</v>
      </c>
      <c r="EV17" s="390">
        <f>'99-zbiorczo'!O32</f>
        <v>0</v>
      </c>
      <c r="EW17" s="390">
        <f>'99-zbiorczo'!P32</f>
        <v>0</v>
      </c>
      <c r="EX17" s="390">
        <f>'99-zbiorczo'!Q32</f>
        <v>0</v>
      </c>
      <c r="EY17" s="390">
        <f>'99-zbiorczo'!R32</f>
        <v>0</v>
      </c>
      <c r="EZ17" s="390">
        <f>'99-zbiorczo'!C33</f>
        <v>0</v>
      </c>
      <c r="FA17" s="390">
        <f>'99-zbiorczo'!D33</f>
        <v>0</v>
      </c>
      <c r="FB17" s="390">
        <f>'99-zbiorczo'!E33</f>
        <v>0</v>
      </c>
      <c r="FC17" s="390">
        <f>'99-zbiorczo'!F33</f>
        <v>0</v>
      </c>
      <c r="FD17" s="390">
        <f>'99-zbiorczo'!G33</f>
        <v>0</v>
      </c>
      <c r="FE17" s="390">
        <f>'99-zbiorczo'!H33</f>
        <v>0</v>
      </c>
      <c r="FF17" s="390">
        <f>'99-zbiorczo'!I33</f>
        <v>0</v>
      </c>
      <c r="FG17" s="390">
        <f>'99-zbiorczo'!J33</f>
        <v>0</v>
      </c>
      <c r="FH17" s="390">
        <f>'99-zbiorczo'!K33</f>
        <v>0</v>
      </c>
      <c r="FI17" s="390">
        <f>'99-zbiorczo'!L33</f>
        <v>0</v>
      </c>
      <c r="FJ17" s="390">
        <f>'99-zbiorczo'!M33</f>
        <v>0</v>
      </c>
      <c r="FK17" s="390">
        <f>'99-zbiorczo'!N33</f>
        <v>0</v>
      </c>
      <c r="FL17" s="390">
        <f>'99-zbiorczo'!O33</f>
        <v>0</v>
      </c>
      <c r="FM17" s="390">
        <f>'99-zbiorczo'!P33</f>
        <v>0</v>
      </c>
      <c r="FN17" s="390">
        <f>'99-zbiorczo'!Q33</f>
        <v>0</v>
      </c>
      <c r="FO17" s="390">
        <f>'99-zbiorczo'!R33</f>
        <v>0</v>
      </c>
    </row>
    <row r="19" ht="12.75">
      <c r="A19" s="392" t="s">
        <v>285</v>
      </c>
    </row>
    <row r="20" ht="12.75">
      <c r="A20" s="393" t="s">
        <v>286</v>
      </c>
    </row>
    <row r="21" ht="12.75">
      <c r="A21" s="393" t="s">
        <v>287</v>
      </c>
    </row>
    <row r="22" ht="12.75">
      <c r="A22" s="393" t="s">
        <v>288</v>
      </c>
    </row>
    <row r="23" ht="12.75">
      <c r="A23" s="393" t="s">
        <v>289</v>
      </c>
    </row>
  </sheetData>
  <sheetProtection password="D4EF" sheet="1" objects="1" scenarios="1" formatCells="0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S23"/>
  <sheetViews>
    <sheetView workbookViewId="0" topLeftCell="B1">
      <selection activeCell="J13" sqref="J13"/>
    </sheetView>
  </sheetViews>
  <sheetFormatPr defaultColWidth="8.00390625" defaultRowHeight="12.75"/>
  <cols>
    <col min="1" max="11" width="9.00390625" style="0" customWidth="1"/>
    <col min="12" max="123" width="10.75390625" style="0" customWidth="1"/>
    <col min="124" max="16384" width="9.00390625" style="0" customWidth="1"/>
  </cols>
  <sheetData>
    <row r="1" spans="1:123" ht="12.75">
      <c r="A1" s="388" t="s">
        <v>114</v>
      </c>
      <c r="B1" s="388" t="s">
        <v>115</v>
      </c>
      <c r="C1" s="388" t="s">
        <v>116</v>
      </c>
      <c r="D1" s="388" t="s">
        <v>117</v>
      </c>
      <c r="E1" s="388" t="s">
        <v>118</v>
      </c>
      <c r="F1" s="388" t="s">
        <v>119</v>
      </c>
      <c r="G1" s="388" t="s">
        <v>120</v>
      </c>
      <c r="H1" s="388" t="s">
        <v>121</v>
      </c>
      <c r="I1" s="388" t="s">
        <v>122</v>
      </c>
      <c r="J1" s="388" t="s">
        <v>123</v>
      </c>
      <c r="K1" s="388" t="s">
        <v>124</v>
      </c>
      <c r="L1" s="388" t="s">
        <v>290</v>
      </c>
      <c r="M1" s="388" t="s">
        <v>291</v>
      </c>
      <c r="N1" s="388" t="s">
        <v>292</v>
      </c>
      <c r="O1" s="388" t="s">
        <v>293</v>
      </c>
      <c r="P1" s="388" t="s">
        <v>294</v>
      </c>
      <c r="Q1" s="388" t="s">
        <v>295</v>
      </c>
      <c r="R1" s="388" t="s">
        <v>296</v>
      </c>
      <c r="S1" s="388" t="s">
        <v>297</v>
      </c>
      <c r="T1" s="388" t="s">
        <v>298</v>
      </c>
      <c r="U1" s="388" t="s">
        <v>299</v>
      </c>
      <c r="V1" s="388" t="s">
        <v>300</v>
      </c>
      <c r="W1" s="388" t="s">
        <v>301</v>
      </c>
      <c r="X1" s="388" t="s">
        <v>302</v>
      </c>
      <c r="Y1" s="388" t="s">
        <v>303</v>
      </c>
      <c r="Z1" s="388" t="s">
        <v>304</v>
      </c>
      <c r="AA1" s="388" t="s">
        <v>305</v>
      </c>
      <c r="AB1" s="388" t="s">
        <v>306</v>
      </c>
      <c r="AC1" s="388" t="s">
        <v>307</v>
      </c>
      <c r="AD1" s="388" t="s">
        <v>308</v>
      </c>
      <c r="AE1" s="388" t="s">
        <v>309</v>
      </c>
      <c r="AF1" s="388" t="s">
        <v>310</v>
      </c>
      <c r="AG1" s="388" t="s">
        <v>311</v>
      </c>
      <c r="AH1" s="388" t="s">
        <v>312</v>
      </c>
      <c r="AI1" s="388" t="s">
        <v>313</v>
      </c>
      <c r="AJ1" s="388" t="s">
        <v>314</v>
      </c>
      <c r="AK1" s="388" t="s">
        <v>315</v>
      </c>
      <c r="AL1" s="388" t="s">
        <v>316</v>
      </c>
      <c r="AM1" s="388" t="s">
        <v>317</v>
      </c>
      <c r="AN1" s="388" t="s">
        <v>318</v>
      </c>
      <c r="AO1" s="388" t="s">
        <v>319</v>
      </c>
      <c r="AP1" s="388" t="s">
        <v>320</v>
      </c>
      <c r="AQ1" s="388" t="s">
        <v>321</v>
      </c>
      <c r="AR1" s="388" t="s">
        <v>322</v>
      </c>
      <c r="AS1" s="388" t="s">
        <v>323</v>
      </c>
      <c r="AT1" s="388" t="s">
        <v>324</v>
      </c>
      <c r="AU1" s="388" t="s">
        <v>325</v>
      </c>
      <c r="AV1" s="388" t="s">
        <v>326</v>
      </c>
      <c r="AW1" s="388" t="s">
        <v>327</v>
      </c>
      <c r="AX1" s="388" t="s">
        <v>328</v>
      </c>
      <c r="AY1" s="388" t="s">
        <v>329</v>
      </c>
      <c r="AZ1" s="388" t="s">
        <v>330</v>
      </c>
      <c r="BA1" s="388" t="s">
        <v>331</v>
      </c>
      <c r="BB1" s="388" t="s">
        <v>332</v>
      </c>
      <c r="BC1" s="388" t="s">
        <v>333</v>
      </c>
      <c r="BD1" s="388" t="s">
        <v>334</v>
      </c>
      <c r="BE1" s="388" t="s">
        <v>335</v>
      </c>
      <c r="BF1" s="388" t="s">
        <v>336</v>
      </c>
      <c r="BG1" s="388" t="s">
        <v>337</v>
      </c>
      <c r="BH1" s="388" t="s">
        <v>338</v>
      </c>
      <c r="BI1" s="388" t="s">
        <v>339</v>
      </c>
      <c r="BJ1" s="388" t="s">
        <v>340</v>
      </c>
      <c r="BK1" s="388" t="s">
        <v>341</v>
      </c>
      <c r="BL1" s="388" t="s">
        <v>342</v>
      </c>
      <c r="BM1" s="388" t="s">
        <v>343</v>
      </c>
      <c r="BN1" s="388" t="s">
        <v>344</v>
      </c>
      <c r="BO1" s="388" t="s">
        <v>345</v>
      </c>
      <c r="BP1" s="388" t="s">
        <v>346</v>
      </c>
      <c r="BQ1" s="388" t="s">
        <v>347</v>
      </c>
      <c r="BR1" s="388" t="s">
        <v>348</v>
      </c>
      <c r="BS1" s="388" t="s">
        <v>349</v>
      </c>
      <c r="BT1" s="388" t="s">
        <v>350</v>
      </c>
      <c r="BU1" s="388" t="s">
        <v>351</v>
      </c>
      <c r="BV1" s="388" t="s">
        <v>352</v>
      </c>
      <c r="BW1" s="388" t="s">
        <v>353</v>
      </c>
      <c r="BX1" s="388" t="s">
        <v>354</v>
      </c>
      <c r="BY1" s="388" t="s">
        <v>355</v>
      </c>
      <c r="BZ1" s="388" t="s">
        <v>356</v>
      </c>
      <c r="CA1" s="388" t="s">
        <v>357</v>
      </c>
      <c r="CB1" s="388" t="s">
        <v>358</v>
      </c>
      <c r="CC1" s="388" t="s">
        <v>359</v>
      </c>
      <c r="CD1" s="388" t="s">
        <v>360</v>
      </c>
      <c r="CE1" s="388" t="s">
        <v>361</v>
      </c>
      <c r="CF1" s="388" t="s">
        <v>362</v>
      </c>
      <c r="CG1" s="388" t="s">
        <v>363</v>
      </c>
      <c r="CH1" s="388" t="s">
        <v>364</v>
      </c>
      <c r="CI1" s="388" t="s">
        <v>365</v>
      </c>
      <c r="CJ1" s="388" t="s">
        <v>366</v>
      </c>
      <c r="CK1" s="388" t="s">
        <v>367</v>
      </c>
      <c r="CL1" s="388" t="s">
        <v>368</v>
      </c>
      <c r="CM1" s="388" t="s">
        <v>369</v>
      </c>
      <c r="CN1" s="388" t="s">
        <v>370</v>
      </c>
      <c r="CO1" s="388" t="s">
        <v>371</v>
      </c>
      <c r="CP1" s="388" t="s">
        <v>372</v>
      </c>
      <c r="CQ1" s="388" t="s">
        <v>373</v>
      </c>
      <c r="CR1" s="388" t="s">
        <v>374</v>
      </c>
      <c r="CS1" s="388" t="s">
        <v>375</v>
      </c>
      <c r="CT1" s="388" t="s">
        <v>376</v>
      </c>
      <c r="CU1" s="388" t="s">
        <v>377</v>
      </c>
      <c r="CV1" s="388" t="s">
        <v>378</v>
      </c>
      <c r="CW1" s="388" t="s">
        <v>379</v>
      </c>
      <c r="CX1" s="388" t="s">
        <v>380</v>
      </c>
      <c r="CY1" s="388" t="s">
        <v>381</v>
      </c>
      <c r="CZ1" s="388" t="s">
        <v>382</v>
      </c>
      <c r="DA1" s="388" t="s">
        <v>383</v>
      </c>
      <c r="DB1" s="388" t="s">
        <v>384</v>
      </c>
      <c r="DC1" s="388" t="s">
        <v>385</v>
      </c>
      <c r="DD1" s="388" t="s">
        <v>386</v>
      </c>
      <c r="DE1" s="388" t="s">
        <v>387</v>
      </c>
      <c r="DF1" s="388" t="s">
        <v>388</v>
      </c>
      <c r="DG1" s="388" t="s">
        <v>389</v>
      </c>
      <c r="DH1" s="388" t="s">
        <v>390</v>
      </c>
      <c r="DI1" s="388" t="s">
        <v>391</v>
      </c>
      <c r="DJ1" s="388" t="s">
        <v>392</v>
      </c>
      <c r="DK1" s="388" t="s">
        <v>393</v>
      </c>
      <c r="DL1" s="388" t="s">
        <v>394</v>
      </c>
      <c r="DM1" s="388" t="s">
        <v>395</v>
      </c>
      <c r="DN1" s="388" t="s">
        <v>396</v>
      </c>
      <c r="DO1" s="388" t="s">
        <v>397</v>
      </c>
      <c r="DP1" s="388" t="s">
        <v>398</v>
      </c>
      <c r="DQ1" s="388" t="s">
        <v>399</v>
      </c>
      <c r="DR1" s="388" t="s">
        <v>400</v>
      </c>
      <c r="DS1" s="388" t="s">
        <v>401</v>
      </c>
    </row>
    <row r="2" spans="1:123" ht="12.75">
      <c r="A2" s="389">
        <f aca="true" t="shared" si="0" ref="A2:A17">+TEXT(WKOD,"00")&amp;TEXT(PK,"00")&amp;TEXT(GK,"00")&amp;TEXT(GT,"0")&amp;"00"</f>
        <v>0</v>
      </c>
      <c r="B2" s="389">
        <f aca="true" t="shared" si="1" ref="B2:B17">+TEXT(WKOD,"00")</f>
        <v>0</v>
      </c>
      <c r="C2" s="389">
        <f aca="true" t="shared" si="2" ref="C2:C17">+TEXT(PK,"00")</f>
        <v>0</v>
      </c>
      <c r="D2" s="389">
        <f aca="true" t="shared" si="3" ref="D2:D17">+TEXT(GK,"00")</f>
        <v>0</v>
      </c>
      <c r="E2" s="389">
        <f aca="true" t="shared" si="4" ref="E2:E17">+TEXT(GT,"0")</f>
        <v>0</v>
      </c>
      <c r="F2" s="388">
        <v>11</v>
      </c>
      <c r="G2" s="389">
        <f aca="true" t="shared" si="5" ref="G2:G17">+ROK</f>
        <v>2018</v>
      </c>
      <c r="H2" s="389">
        <f aca="true" t="shared" si="6" ref="H2:H17">+KWARTAL</f>
        <v>4</v>
      </c>
      <c r="I2" s="389">
        <v>0</v>
      </c>
      <c r="L2" s="391">
        <v>0</v>
      </c>
      <c r="M2" s="391">
        <v>0</v>
      </c>
      <c r="N2" s="391">
        <v>0</v>
      </c>
      <c r="O2" s="391">
        <v>0</v>
      </c>
      <c r="P2" s="391">
        <v>0</v>
      </c>
      <c r="Q2" s="391">
        <v>0</v>
      </c>
      <c r="R2" s="391">
        <v>0</v>
      </c>
      <c r="S2" s="391">
        <v>0</v>
      </c>
      <c r="T2" s="391">
        <v>0</v>
      </c>
      <c r="U2" s="391">
        <v>0</v>
      </c>
      <c r="V2" s="391">
        <v>0</v>
      </c>
      <c r="W2" s="391">
        <v>0</v>
      </c>
      <c r="X2" s="391">
        <v>0</v>
      </c>
      <c r="Y2" s="391">
        <v>0</v>
      </c>
      <c r="Z2" s="391">
        <v>0</v>
      </c>
      <c r="AA2" s="391">
        <v>0</v>
      </c>
      <c r="AB2" s="391">
        <v>0</v>
      </c>
      <c r="AC2" s="391">
        <v>0</v>
      </c>
      <c r="AD2" s="391">
        <v>0</v>
      </c>
      <c r="AE2" s="391">
        <v>0</v>
      </c>
      <c r="AF2" s="391">
        <v>0</v>
      </c>
      <c r="AG2" s="391">
        <v>0</v>
      </c>
      <c r="AH2" s="391">
        <v>0</v>
      </c>
      <c r="AI2" s="391">
        <v>0</v>
      </c>
      <c r="AJ2" s="391">
        <v>0</v>
      </c>
      <c r="AK2" s="391">
        <v>0</v>
      </c>
      <c r="AL2" s="391">
        <v>0</v>
      </c>
      <c r="AM2" s="391">
        <v>0</v>
      </c>
      <c r="AN2" s="391">
        <v>0</v>
      </c>
      <c r="AO2" s="391">
        <v>0</v>
      </c>
      <c r="AP2" s="391">
        <v>0</v>
      </c>
      <c r="AQ2" s="391">
        <v>0</v>
      </c>
      <c r="AR2" s="391">
        <v>0</v>
      </c>
      <c r="AS2" s="391">
        <v>0</v>
      </c>
      <c r="AT2" s="391">
        <v>0</v>
      </c>
      <c r="AU2" s="391">
        <v>0</v>
      </c>
      <c r="AV2" s="391">
        <v>0</v>
      </c>
      <c r="AW2" s="391">
        <v>0</v>
      </c>
      <c r="AX2" s="391">
        <v>0</v>
      </c>
      <c r="AY2" s="391">
        <v>0</v>
      </c>
      <c r="AZ2" s="391">
        <v>0</v>
      </c>
      <c r="BA2" s="391">
        <v>0</v>
      </c>
      <c r="BB2" s="391">
        <v>0</v>
      </c>
      <c r="BC2" s="391">
        <v>0</v>
      </c>
      <c r="BD2" s="391">
        <v>0</v>
      </c>
      <c r="BE2" s="391">
        <v>0</v>
      </c>
      <c r="BF2" s="391">
        <v>0</v>
      </c>
      <c r="BG2" s="391">
        <v>0</v>
      </c>
      <c r="BH2" s="391">
        <v>0</v>
      </c>
      <c r="BI2" s="391">
        <v>0</v>
      </c>
      <c r="BJ2" s="391">
        <v>0</v>
      </c>
      <c r="BK2" s="391">
        <v>0</v>
      </c>
      <c r="BL2" s="391">
        <v>0</v>
      </c>
      <c r="BM2" s="391">
        <v>0</v>
      </c>
      <c r="BN2" s="391">
        <v>0</v>
      </c>
      <c r="BO2" s="391">
        <v>0</v>
      </c>
      <c r="BP2" s="391">
        <v>0</v>
      </c>
      <c r="BQ2" s="391">
        <v>0</v>
      </c>
      <c r="BR2" s="391">
        <v>0</v>
      </c>
      <c r="BS2" s="391">
        <v>0</v>
      </c>
      <c r="BT2" s="391">
        <v>0</v>
      </c>
      <c r="BU2" s="391">
        <v>0</v>
      </c>
      <c r="BV2" s="391">
        <v>0</v>
      </c>
      <c r="BW2" s="391">
        <v>0</v>
      </c>
      <c r="BX2" s="391">
        <v>0</v>
      </c>
      <c r="BY2" s="391">
        <v>0</v>
      </c>
      <c r="BZ2" s="391">
        <v>0</v>
      </c>
      <c r="CA2" s="391">
        <v>0</v>
      </c>
      <c r="CB2" s="391">
        <v>0</v>
      </c>
      <c r="CC2" s="391">
        <v>0</v>
      </c>
      <c r="CD2" s="391">
        <v>0</v>
      </c>
      <c r="CE2" s="391">
        <v>0</v>
      </c>
      <c r="CF2" s="391">
        <v>0</v>
      </c>
      <c r="CG2" s="391">
        <v>0</v>
      </c>
      <c r="CH2" s="391">
        <v>0</v>
      </c>
      <c r="CI2" s="391">
        <v>0</v>
      </c>
      <c r="CJ2" s="391">
        <v>0</v>
      </c>
      <c r="CK2" s="391">
        <v>0</v>
      </c>
      <c r="CL2" s="391">
        <v>0</v>
      </c>
      <c r="CM2" s="391">
        <v>0</v>
      </c>
      <c r="CN2" s="391">
        <v>0</v>
      </c>
      <c r="CO2" s="391">
        <v>0</v>
      </c>
      <c r="CP2" s="391">
        <v>0</v>
      </c>
      <c r="CQ2" s="391">
        <v>0</v>
      </c>
      <c r="CR2" s="391">
        <v>0</v>
      </c>
      <c r="CS2" s="391">
        <v>0</v>
      </c>
      <c r="CT2" s="391">
        <v>0</v>
      </c>
      <c r="CU2" s="391">
        <v>0</v>
      </c>
      <c r="CV2" s="391">
        <v>0</v>
      </c>
      <c r="CW2" s="391">
        <v>0</v>
      </c>
      <c r="CX2" s="391">
        <v>0</v>
      </c>
      <c r="CY2" s="391">
        <v>0</v>
      </c>
      <c r="CZ2" s="391">
        <v>0</v>
      </c>
      <c r="DA2" s="391">
        <v>0</v>
      </c>
      <c r="DB2" s="391">
        <v>0</v>
      </c>
      <c r="DC2" s="391">
        <v>0</v>
      </c>
      <c r="DD2" s="391">
        <v>0</v>
      </c>
      <c r="DE2" s="391">
        <v>0</v>
      </c>
      <c r="DF2" s="391">
        <v>0</v>
      </c>
      <c r="DG2" s="391">
        <v>0</v>
      </c>
      <c r="DH2" s="391">
        <v>0</v>
      </c>
      <c r="DI2" s="391">
        <v>0</v>
      </c>
      <c r="DJ2" s="391">
        <v>0</v>
      </c>
      <c r="DK2" s="391">
        <v>0</v>
      </c>
      <c r="DL2" s="391">
        <v>0</v>
      </c>
      <c r="DM2" s="391">
        <v>0</v>
      </c>
      <c r="DN2" s="391">
        <v>0</v>
      </c>
      <c r="DO2" s="391">
        <v>0</v>
      </c>
      <c r="DP2" s="391">
        <v>0</v>
      </c>
      <c r="DQ2" s="391">
        <v>0</v>
      </c>
      <c r="DR2" s="391">
        <v>0</v>
      </c>
      <c r="DS2" s="391">
        <v>0</v>
      </c>
    </row>
    <row r="3" spans="1:123" ht="12.75">
      <c r="A3" s="389">
        <f t="shared" si="0"/>
        <v>0</v>
      </c>
      <c r="B3" s="389">
        <f t="shared" si="1"/>
        <v>0</v>
      </c>
      <c r="C3" s="389">
        <f t="shared" si="2"/>
        <v>0</v>
      </c>
      <c r="D3" s="389">
        <f t="shared" si="3"/>
        <v>0</v>
      </c>
      <c r="E3" s="389">
        <f t="shared" si="4"/>
        <v>0</v>
      </c>
      <c r="F3" s="389">
        <v>20</v>
      </c>
      <c r="G3" s="389">
        <f t="shared" si="5"/>
        <v>2018</v>
      </c>
      <c r="H3" s="389">
        <f t="shared" si="6"/>
        <v>4</v>
      </c>
      <c r="I3" s="389">
        <v>0</v>
      </c>
      <c r="L3" s="391">
        <v>0</v>
      </c>
      <c r="M3" s="391">
        <v>0</v>
      </c>
      <c r="N3" s="391">
        <v>0</v>
      </c>
      <c r="O3" s="391">
        <v>0</v>
      </c>
      <c r="P3" s="391">
        <v>0</v>
      </c>
      <c r="Q3" s="391">
        <v>0</v>
      </c>
      <c r="R3" s="391">
        <v>0</v>
      </c>
      <c r="S3" s="391">
        <v>0</v>
      </c>
      <c r="T3" s="391">
        <v>0</v>
      </c>
      <c r="U3" s="391">
        <v>0</v>
      </c>
      <c r="V3" s="391">
        <v>0</v>
      </c>
      <c r="W3" s="391">
        <v>0</v>
      </c>
      <c r="X3" s="391">
        <v>0</v>
      </c>
      <c r="Y3" s="391">
        <v>0</v>
      </c>
      <c r="Z3" s="391">
        <v>0</v>
      </c>
      <c r="AA3" s="391">
        <v>0</v>
      </c>
      <c r="AB3" s="391">
        <v>0</v>
      </c>
      <c r="AC3" s="391">
        <v>0</v>
      </c>
      <c r="AD3" s="391">
        <v>0</v>
      </c>
      <c r="AE3" s="391">
        <v>0</v>
      </c>
      <c r="AF3" s="391">
        <v>0</v>
      </c>
      <c r="AG3" s="391">
        <v>0</v>
      </c>
      <c r="AH3" s="391">
        <v>0</v>
      </c>
      <c r="AI3" s="391">
        <v>0</v>
      </c>
      <c r="AJ3" s="391">
        <v>0</v>
      </c>
      <c r="AK3" s="391">
        <v>0</v>
      </c>
      <c r="AL3" s="391">
        <v>0</v>
      </c>
      <c r="AM3" s="391">
        <v>0</v>
      </c>
      <c r="AN3" s="391">
        <v>0</v>
      </c>
      <c r="AO3" s="391">
        <v>0</v>
      </c>
      <c r="AP3" s="391">
        <v>0</v>
      </c>
      <c r="AQ3" s="391">
        <v>0</v>
      </c>
      <c r="AR3" s="391">
        <v>0</v>
      </c>
      <c r="AS3" s="391">
        <v>0</v>
      </c>
      <c r="AT3" s="391">
        <v>0</v>
      </c>
      <c r="AU3" s="391">
        <v>0</v>
      </c>
      <c r="AV3" s="391">
        <v>0</v>
      </c>
      <c r="AW3" s="391">
        <v>0</v>
      </c>
      <c r="AX3" s="391">
        <v>0</v>
      </c>
      <c r="AY3" s="391">
        <v>0</v>
      </c>
      <c r="AZ3" s="391">
        <v>0</v>
      </c>
      <c r="BA3" s="391">
        <v>0</v>
      </c>
      <c r="BB3" s="391">
        <v>0</v>
      </c>
      <c r="BC3" s="391">
        <v>0</v>
      </c>
      <c r="BD3" s="391">
        <v>0</v>
      </c>
      <c r="BE3" s="391">
        <v>0</v>
      </c>
      <c r="BF3" s="391">
        <v>0</v>
      </c>
      <c r="BG3" s="391">
        <v>0</v>
      </c>
      <c r="BH3" s="391">
        <v>0</v>
      </c>
      <c r="BI3" s="391">
        <v>0</v>
      </c>
      <c r="BJ3" s="391">
        <v>0</v>
      </c>
      <c r="BK3" s="391">
        <v>0</v>
      </c>
      <c r="BL3" s="391">
        <v>0</v>
      </c>
      <c r="BM3" s="391">
        <v>0</v>
      </c>
      <c r="BN3" s="391">
        <v>0</v>
      </c>
      <c r="BO3" s="391">
        <v>0</v>
      </c>
      <c r="BP3" s="391">
        <v>0</v>
      </c>
      <c r="BQ3" s="391">
        <v>0</v>
      </c>
      <c r="BR3" s="391">
        <v>0</v>
      </c>
      <c r="BS3" s="391">
        <v>0</v>
      </c>
      <c r="BT3" s="391">
        <v>0</v>
      </c>
      <c r="BU3" s="391">
        <v>0</v>
      </c>
      <c r="BV3" s="391">
        <v>0</v>
      </c>
      <c r="BW3" s="391">
        <v>0</v>
      </c>
      <c r="BX3" s="391">
        <v>0</v>
      </c>
      <c r="BY3" s="391">
        <v>0</v>
      </c>
      <c r="BZ3" s="391">
        <v>0</v>
      </c>
      <c r="CA3" s="391">
        <v>0</v>
      </c>
      <c r="CB3" s="391">
        <v>0</v>
      </c>
      <c r="CC3" s="391">
        <v>0</v>
      </c>
      <c r="CD3" s="391">
        <v>0</v>
      </c>
      <c r="CE3" s="391">
        <v>0</v>
      </c>
      <c r="CF3" s="391">
        <v>0</v>
      </c>
      <c r="CG3" s="391">
        <v>0</v>
      </c>
      <c r="CH3" s="391">
        <v>0</v>
      </c>
      <c r="CI3" s="391">
        <v>0</v>
      </c>
      <c r="CJ3" s="391">
        <v>0</v>
      </c>
      <c r="CK3" s="391">
        <v>0</v>
      </c>
      <c r="CL3" s="391">
        <v>0</v>
      </c>
      <c r="CM3" s="391">
        <v>0</v>
      </c>
      <c r="CN3" s="391">
        <v>0</v>
      </c>
      <c r="CO3" s="391">
        <v>0</v>
      </c>
      <c r="CP3" s="391">
        <v>0</v>
      </c>
      <c r="CQ3" s="391">
        <v>0</v>
      </c>
      <c r="CR3" s="391">
        <v>0</v>
      </c>
      <c r="CS3" s="391">
        <v>0</v>
      </c>
      <c r="CT3" s="391">
        <v>0</v>
      </c>
      <c r="CU3" s="391">
        <v>0</v>
      </c>
      <c r="CV3" s="391">
        <v>0</v>
      </c>
      <c r="CW3" s="391">
        <v>0</v>
      </c>
      <c r="CX3" s="391">
        <v>0</v>
      </c>
      <c r="CY3" s="391">
        <v>0</v>
      </c>
      <c r="CZ3" s="391">
        <v>0</v>
      </c>
      <c r="DA3" s="391">
        <v>0</v>
      </c>
      <c r="DB3" s="391">
        <v>0</v>
      </c>
      <c r="DC3" s="391">
        <v>0</v>
      </c>
      <c r="DD3" s="391">
        <v>0</v>
      </c>
      <c r="DE3" s="391">
        <v>0</v>
      </c>
      <c r="DF3" s="391">
        <v>0</v>
      </c>
      <c r="DG3" s="391">
        <v>0</v>
      </c>
      <c r="DH3" s="391">
        <v>0</v>
      </c>
      <c r="DI3" s="391">
        <v>0</v>
      </c>
      <c r="DJ3" s="391">
        <v>0</v>
      </c>
      <c r="DK3" s="391">
        <v>0</v>
      </c>
      <c r="DL3" s="391">
        <v>0</v>
      </c>
      <c r="DM3" s="391">
        <v>0</v>
      </c>
      <c r="DN3" s="391">
        <v>0</v>
      </c>
      <c r="DO3" s="391">
        <v>0</v>
      </c>
      <c r="DP3" s="391">
        <v>0</v>
      </c>
      <c r="DQ3" s="391">
        <v>0</v>
      </c>
      <c r="DR3" s="391">
        <v>0</v>
      </c>
      <c r="DS3" s="391">
        <v>0</v>
      </c>
    </row>
    <row r="4" spans="1:123" ht="12.75">
      <c r="A4" s="389">
        <f t="shared" si="0"/>
        <v>0</v>
      </c>
      <c r="B4" s="389">
        <f t="shared" si="1"/>
        <v>0</v>
      </c>
      <c r="C4" s="389">
        <f t="shared" si="2"/>
        <v>0</v>
      </c>
      <c r="D4" s="389">
        <f t="shared" si="3"/>
        <v>0</v>
      </c>
      <c r="E4" s="389">
        <f t="shared" si="4"/>
        <v>0</v>
      </c>
      <c r="F4" s="389">
        <v>31</v>
      </c>
      <c r="G4" s="389">
        <f t="shared" si="5"/>
        <v>2018</v>
      </c>
      <c r="H4" s="389">
        <f t="shared" si="6"/>
        <v>4</v>
      </c>
      <c r="I4" s="389">
        <v>0</v>
      </c>
      <c r="L4" s="391">
        <v>0</v>
      </c>
      <c r="M4" s="391">
        <v>0</v>
      </c>
      <c r="N4" s="391">
        <v>0</v>
      </c>
      <c r="O4" s="391">
        <v>0</v>
      </c>
      <c r="P4" s="391">
        <v>0</v>
      </c>
      <c r="Q4" s="391">
        <v>0</v>
      </c>
      <c r="R4" s="391">
        <v>0</v>
      </c>
      <c r="S4" s="391">
        <v>0</v>
      </c>
      <c r="T4" s="391">
        <v>0</v>
      </c>
      <c r="U4" s="391">
        <v>0</v>
      </c>
      <c r="V4" s="391">
        <v>0</v>
      </c>
      <c r="W4" s="391">
        <v>0</v>
      </c>
      <c r="X4" s="391">
        <v>0</v>
      </c>
      <c r="Y4" s="391">
        <v>0</v>
      </c>
      <c r="Z4" s="391">
        <v>0</v>
      </c>
      <c r="AA4" s="391">
        <v>0</v>
      </c>
      <c r="AB4" s="391">
        <v>0</v>
      </c>
      <c r="AC4" s="391">
        <v>0</v>
      </c>
      <c r="AD4" s="391">
        <v>0</v>
      </c>
      <c r="AE4" s="391">
        <v>0</v>
      </c>
      <c r="AF4" s="391">
        <v>0</v>
      </c>
      <c r="AG4" s="391">
        <v>0</v>
      </c>
      <c r="AH4" s="391">
        <v>0</v>
      </c>
      <c r="AI4" s="391">
        <v>0</v>
      </c>
      <c r="AJ4" s="391">
        <v>0</v>
      </c>
      <c r="AK4" s="391">
        <v>0</v>
      </c>
      <c r="AL4" s="391">
        <v>0</v>
      </c>
      <c r="AM4" s="391">
        <v>0</v>
      </c>
      <c r="AN4" s="391">
        <v>0</v>
      </c>
      <c r="AO4" s="391">
        <v>0</v>
      </c>
      <c r="AP4" s="391">
        <v>0</v>
      </c>
      <c r="AQ4" s="391">
        <v>0</v>
      </c>
      <c r="AR4" s="391">
        <v>0</v>
      </c>
      <c r="AS4" s="391">
        <v>0</v>
      </c>
      <c r="AT4" s="391">
        <v>0</v>
      </c>
      <c r="AU4" s="391">
        <v>0</v>
      </c>
      <c r="AV4" s="391">
        <v>0</v>
      </c>
      <c r="AW4" s="391">
        <v>0</v>
      </c>
      <c r="AX4" s="391">
        <v>0</v>
      </c>
      <c r="AY4" s="391">
        <v>0</v>
      </c>
      <c r="AZ4" s="391">
        <v>0</v>
      </c>
      <c r="BA4" s="391">
        <v>0</v>
      </c>
      <c r="BB4" s="391">
        <v>0</v>
      </c>
      <c r="BC4" s="391">
        <v>0</v>
      </c>
      <c r="BD4" s="391">
        <v>0</v>
      </c>
      <c r="BE4" s="391">
        <v>0</v>
      </c>
      <c r="BF4" s="391">
        <v>0</v>
      </c>
      <c r="BG4" s="391">
        <v>0</v>
      </c>
      <c r="BH4" s="391">
        <v>0</v>
      </c>
      <c r="BI4" s="391">
        <v>0</v>
      </c>
      <c r="BJ4" s="391">
        <v>0</v>
      </c>
      <c r="BK4" s="391">
        <v>0</v>
      </c>
      <c r="BL4" s="391">
        <v>0</v>
      </c>
      <c r="BM4" s="391">
        <v>0</v>
      </c>
      <c r="BN4" s="391">
        <v>0</v>
      </c>
      <c r="BO4" s="391">
        <v>0</v>
      </c>
      <c r="BP4" s="391">
        <v>0</v>
      </c>
      <c r="BQ4" s="391">
        <v>0</v>
      </c>
      <c r="BR4" s="391">
        <v>0</v>
      </c>
      <c r="BS4" s="391">
        <v>0</v>
      </c>
      <c r="BT4" s="391">
        <v>0</v>
      </c>
      <c r="BU4" s="391">
        <v>0</v>
      </c>
      <c r="BV4" s="391">
        <v>0</v>
      </c>
      <c r="BW4" s="391">
        <v>0</v>
      </c>
      <c r="BX4" s="391">
        <v>0</v>
      </c>
      <c r="BY4" s="391">
        <v>0</v>
      </c>
      <c r="BZ4" s="391">
        <v>0</v>
      </c>
      <c r="CA4" s="391">
        <v>0</v>
      </c>
      <c r="CB4" s="391">
        <v>0</v>
      </c>
      <c r="CC4" s="391">
        <v>0</v>
      </c>
      <c r="CD4" s="391">
        <v>0</v>
      </c>
      <c r="CE4" s="391">
        <v>0</v>
      </c>
      <c r="CF4" s="391">
        <v>0</v>
      </c>
      <c r="CG4" s="391">
        <v>0</v>
      </c>
      <c r="CH4" s="391">
        <v>0</v>
      </c>
      <c r="CI4" s="391">
        <v>0</v>
      </c>
      <c r="CJ4" s="391">
        <v>0</v>
      </c>
      <c r="CK4" s="391">
        <v>0</v>
      </c>
      <c r="CL4" s="391">
        <v>0</v>
      </c>
      <c r="CM4" s="391">
        <v>0</v>
      </c>
      <c r="CN4" s="391">
        <v>0</v>
      </c>
      <c r="CO4" s="391">
        <v>0</v>
      </c>
      <c r="CP4" s="391">
        <v>0</v>
      </c>
      <c r="CQ4" s="391">
        <v>0</v>
      </c>
      <c r="CR4" s="391">
        <v>0</v>
      </c>
      <c r="CS4" s="391">
        <v>0</v>
      </c>
      <c r="CT4" s="391">
        <v>0</v>
      </c>
      <c r="CU4" s="391">
        <v>0</v>
      </c>
      <c r="CV4" s="391">
        <v>0</v>
      </c>
      <c r="CW4" s="391">
        <v>0</v>
      </c>
      <c r="CX4" s="391">
        <v>0</v>
      </c>
      <c r="CY4" s="391">
        <v>0</v>
      </c>
      <c r="CZ4" s="391">
        <v>0</v>
      </c>
      <c r="DA4" s="391">
        <v>0</v>
      </c>
      <c r="DB4" s="391">
        <v>0</v>
      </c>
      <c r="DC4" s="391">
        <v>0</v>
      </c>
      <c r="DD4" s="391">
        <v>0</v>
      </c>
      <c r="DE4" s="391">
        <v>0</v>
      </c>
      <c r="DF4" s="391">
        <v>0</v>
      </c>
      <c r="DG4" s="391">
        <v>0</v>
      </c>
      <c r="DH4" s="391">
        <v>0</v>
      </c>
      <c r="DI4" s="391">
        <v>0</v>
      </c>
      <c r="DJ4" s="391">
        <v>0</v>
      </c>
      <c r="DK4" s="391">
        <v>0</v>
      </c>
      <c r="DL4" s="391">
        <v>0</v>
      </c>
      <c r="DM4" s="391">
        <v>0</v>
      </c>
      <c r="DN4" s="391">
        <v>0</v>
      </c>
      <c r="DO4" s="391">
        <v>0</v>
      </c>
      <c r="DP4" s="391">
        <v>0</v>
      </c>
      <c r="DQ4" s="391">
        <v>0</v>
      </c>
      <c r="DR4" s="391">
        <v>0</v>
      </c>
      <c r="DS4" s="391">
        <v>0</v>
      </c>
    </row>
    <row r="5" spans="1:123" ht="12.75">
      <c r="A5" s="389">
        <f t="shared" si="0"/>
        <v>0</v>
      </c>
      <c r="B5" s="389">
        <f t="shared" si="1"/>
        <v>0</v>
      </c>
      <c r="C5" s="389">
        <f t="shared" si="2"/>
        <v>0</v>
      </c>
      <c r="D5" s="389">
        <f t="shared" si="3"/>
        <v>0</v>
      </c>
      <c r="E5" s="389">
        <f t="shared" si="4"/>
        <v>0</v>
      </c>
      <c r="F5" s="389">
        <v>41</v>
      </c>
      <c r="G5" s="389">
        <f t="shared" si="5"/>
        <v>2018</v>
      </c>
      <c r="H5" s="389">
        <f t="shared" si="6"/>
        <v>4</v>
      </c>
      <c r="I5" s="389">
        <v>0</v>
      </c>
      <c r="L5" s="391">
        <v>0</v>
      </c>
      <c r="M5" s="391">
        <v>0</v>
      </c>
      <c r="N5" s="391">
        <v>0</v>
      </c>
      <c r="O5" s="391">
        <v>0</v>
      </c>
      <c r="P5" s="391">
        <v>0</v>
      </c>
      <c r="Q5" s="391">
        <v>0</v>
      </c>
      <c r="R5" s="391">
        <v>0</v>
      </c>
      <c r="S5" s="391">
        <v>0</v>
      </c>
      <c r="T5" s="391">
        <v>0</v>
      </c>
      <c r="U5" s="391">
        <v>0</v>
      </c>
      <c r="V5" s="391">
        <v>0</v>
      </c>
      <c r="W5" s="391">
        <v>0</v>
      </c>
      <c r="X5" s="391">
        <v>0</v>
      </c>
      <c r="Y5" s="391">
        <v>0</v>
      </c>
      <c r="Z5" s="391">
        <v>0</v>
      </c>
      <c r="AA5" s="391">
        <v>0</v>
      </c>
      <c r="AB5" s="391">
        <v>0</v>
      </c>
      <c r="AC5" s="391">
        <v>0</v>
      </c>
      <c r="AD5" s="391">
        <v>0</v>
      </c>
      <c r="AE5" s="391">
        <v>0</v>
      </c>
      <c r="AF5" s="391">
        <v>0</v>
      </c>
      <c r="AG5" s="391">
        <v>0</v>
      </c>
      <c r="AH5" s="391">
        <v>0</v>
      </c>
      <c r="AI5" s="391">
        <v>0</v>
      </c>
      <c r="AJ5" s="391">
        <v>0</v>
      </c>
      <c r="AK5" s="391">
        <v>0</v>
      </c>
      <c r="AL5" s="391">
        <v>0</v>
      </c>
      <c r="AM5" s="391">
        <v>0</v>
      </c>
      <c r="AN5" s="391">
        <v>0</v>
      </c>
      <c r="AO5" s="391">
        <v>0</v>
      </c>
      <c r="AP5" s="391">
        <v>0</v>
      </c>
      <c r="AQ5" s="391">
        <v>0</v>
      </c>
      <c r="AR5" s="391">
        <v>0</v>
      </c>
      <c r="AS5" s="391">
        <v>0</v>
      </c>
      <c r="AT5" s="391">
        <v>0</v>
      </c>
      <c r="AU5" s="391">
        <v>0</v>
      </c>
      <c r="AV5" s="391">
        <v>0</v>
      </c>
      <c r="AW5" s="391">
        <v>0</v>
      </c>
      <c r="AX5" s="391">
        <v>0</v>
      </c>
      <c r="AY5" s="391">
        <v>0</v>
      </c>
      <c r="AZ5" s="391">
        <v>0</v>
      </c>
      <c r="BA5" s="391">
        <v>0</v>
      </c>
      <c r="BB5" s="391">
        <v>0</v>
      </c>
      <c r="BC5" s="391">
        <v>0</v>
      </c>
      <c r="BD5" s="391">
        <v>0</v>
      </c>
      <c r="BE5" s="391">
        <v>0</v>
      </c>
      <c r="BF5" s="391">
        <v>0</v>
      </c>
      <c r="BG5" s="391">
        <v>0</v>
      </c>
      <c r="BH5" s="391">
        <v>0</v>
      </c>
      <c r="BI5" s="391">
        <v>0</v>
      </c>
      <c r="BJ5" s="391">
        <v>0</v>
      </c>
      <c r="BK5" s="391">
        <v>0</v>
      </c>
      <c r="BL5" s="391">
        <v>0</v>
      </c>
      <c r="BM5" s="391">
        <v>0</v>
      </c>
      <c r="BN5" s="391">
        <v>0</v>
      </c>
      <c r="BO5" s="391">
        <v>0</v>
      </c>
      <c r="BP5" s="391">
        <v>0</v>
      </c>
      <c r="BQ5" s="391">
        <v>0</v>
      </c>
      <c r="BR5" s="391">
        <v>0</v>
      </c>
      <c r="BS5" s="391">
        <v>0</v>
      </c>
      <c r="BT5" s="391">
        <v>0</v>
      </c>
      <c r="BU5" s="391">
        <v>0</v>
      </c>
      <c r="BV5" s="391">
        <v>0</v>
      </c>
      <c r="BW5" s="391">
        <v>0</v>
      </c>
      <c r="BX5" s="391">
        <v>0</v>
      </c>
      <c r="BY5" s="391">
        <v>0</v>
      </c>
      <c r="BZ5" s="391">
        <v>0</v>
      </c>
      <c r="CA5" s="391">
        <v>0</v>
      </c>
      <c r="CB5" s="391">
        <v>0</v>
      </c>
      <c r="CC5" s="391">
        <v>0</v>
      </c>
      <c r="CD5" s="391">
        <v>0</v>
      </c>
      <c r="CE5" s="391">
        <v>0</v>
      </c>
      <c r="CF5" s="391">
        <v>0</v>
      </c>
      <c r="CG5" s="391">
        <v>0</v>
      </c>
      <c r="CH5" s="391">
        <v>0</v>
      </c>
      <c r="CI5" s="391">
        <v>0</v>
      </c>
      <c r="CJ5" s="391">
        <v>0</v>
      </c>
      <c r="CK5" s="391">
        <v>0</v>
      </c>
      <c r="CL5" s="391">
        <v>0</v>
      </c>
      <c r="CM5" s="391">
        <v>0</v>
      </c>
      <c r="CN5" s="391">
        <v>0</v>
      </c>
      <c r="CO5" s="391">
        <v>0</v>
      </c>
      <c r="CP5" s="391">
        <v>0</v>
      </c>
      <c r="CQ5" s="391">
        <v>0</v>
      </c>
      <c r="CR5" s="391">
        <v>0</v>
      </c>
      <c r="CS5" s="391">
        <v>0</v>
      </c>
      <c r="CT5" s="391">
        <v>0</v>
      </c>
      <c r="CU5" s="391">
        <v>0</v>
      </c>
      <c r="CV5" s="391">
        <v>0</v>
      </c>
      <c r="CW5" s="391">
        <v>0</v>
      </c>
      <c r="CX5" s="391">
        <v>0</v>
      </c>
      <c r="CY5" s="391">
        <v>0</v>
      </c>
      <c r="CZ5" s="391">
        <v>0</v>
      </c>
      <c r="DA5" s="391">
        <v>0</v>
      </c>
      <c r="DB5" s="391">
        <v>0</v>
      </c>
      <c r="DC5" s="391">
        <v>0</v>
      </c>
      <c r="DD5" s="391">
        <v>0</v>
      </c>
      <c r="DE5" s="391">
        <v>0</v>
      </c>
      <c r="DF5" s="391">
        <v>0</v>
      </c>
      <c r="DG5" s="391">
        <v>0</v>
      </c>
      <c r="DH5" s="391">
        <v>0</v>
      </c>
      <c r="DI5" s="391">
        <v>0</v>
      </c>
      <c r="DJ5" s="391">
        <v>0</v>
      </c>
      <c r="DK5" s="391">
        <v>0</v>
      </c>
      <c r="DL5" s="391">
        <v>0</v>
      </c>
      <c r="DM5" s="391">
        <v>0</v>
      </c>
      <c r="DN5" s="391">
        <v>0</v>
      </c>
      <c r="DO5" s="391">
        <v>0</v>
      </c>
      <c r="DP5" s="391">
        <v>0</v>
      </c>
      <c r="DQ5" s="391">
        <v>0</v>
      </c>
      <c r="DR5" s="391">
        <v>0</v>
      </c>
      <c r="DS5" s="391">
        <v>0</v>
      </c>
    </row>
    <row r="6" spans="1:123" ht="12.75">
      <c r="A6" s="389">
        <f t="shared" si="0"/>
        <v>0</v>
      </c>
      <c r="B6" s="389">
        <f t="shared" si="1"/>
        <v>0</v>
      </c>
      <c r="C6" s="389">
        <f t="shared" si="2"/>
        <v>0</v>
      </c>
      <c r="D6" s="389">
        <f t="shared" si="3"/>
        <v>0</v>
      </c>
      <c r="E6" s="389">
        <f t="shared" si="4"/>
        <v>0</v>
      </c>
      <c r="F6" s="389">
        <v>42</v>
      </c>
      <c r="G6" s="389">
        <f t="shared" si="5"/>
        <v>2018</v>
      </c>
      <c r="H6" s="389">
        <f t="shared" si="6"/>
        <v>4</v>
      </c>
      <c r="I6" s="389">
        <v>0</v>
      </c>
      <c r="L6" s="391">
        <f>'42-samorz.inst.kult.'!C34</f>
        <v>0</v>
      </c>
      <c r="M6" s="391">
        <f>'42-samorz.inst.kult.'!D34</f>
        <v>0</v>
      </c>
      <c r="N6" s="391">
        <f>'42-samorz.inst.kult.'!E34</f>
        <v>0</v>
      </c>
      <c r="O6" s="391">
        <f>'42-samorz.inst.kult.'!F34</f>
        <v>0</v>
      </c>
      <c r="P6" s="391">
        <f>'42-samorz.inst.kult.'!G34</f>
        <v>0</v>
      </c>
      <c r="Q6" s="391">
        <f>'42-samorz.inst.kult.'!H34</f>
        <v>0</v>
      </c>
      <c r="R6" s="391">
        <f>'42-samorz.inst.kult.'!I34</f>
        <v>0</v>
      </c>
      <c r="S6" s="391">
        <f>'42-samorz.inst.kult.'!J34</f>
        <v>0</v>
      </c>
      <c r="T6" s="391">
        <f>'42-samorz.inst.kult.'!K34</f>
        <v>0</v>
      </c>
      <c r="U6" s="391">
        <f>'42-samorz.inst.kult.'!L34</f>
        <v>0</v>
      </c>
      <c r="V6" s="391">
        <f>'42-samorz.inst.kult.'!M34</f>
        <v>0</v>
      </c>
      <c r="W6" s="391">
        <f>'42-samorz.inst.kult.'!N34</f>
        <v>0</v>
      </c>
      <c r="X6" s="391">
        <f>'42-samorz.inst.kult.'!O34</f>
        <v>0</v>
      </c>
      <c r="Y6" s="391">
        <f>'42-samorz.inst.kult.'!P34</f>
        <v>0</v>
      </c>
      <c r="Z6" s="391">
        <f>'42-samorz.inst.kult.'!Q34</f>
        <v>0</v>
      </c>
      <c r="AA6" s="391">
        <f>'42-samorz.inst.kult.'!R34</f>
        <v>0</v>
      </c>
      <c r="AB6" s="391">
        <f>'42-samorz.inst.kult.'!C35</f>
        <v>0</v>
      </c>
      <c r="AC6" s="391">
        <f>'42-samorz.inst.kult.'!D35</f>
        <v>0</v>
      </c>
      <c r="AD6" s="391">
        <f>'42-samorz.inst.kult.'!E35</f>
        <v>0</v>
      </c>
      <c r="AE6" s="391">
        <f>'42-samorz.inst.kult.'!F35</f>
        <v>0</v>
      </c>
      <c r="AF6" s="391">
        <f>'42-samorz.inst.kult.'!G35</f>
        <v>0</v>
      </c>
      <c r="AG6" s="391">
        <f>'42-samorz.inst.kult.'!H35</f>
        <v>0</v>
      </c>
      <c r="AH6" s="391">
        <f>'42-samorz.inst.kult.'!I35</f>
        <v>0</v>
      </c>
      <c r="AI6" s="391">
        <f>'42-samorz.inst.kult.'!J35</f>
        <v>0</v>
      </c>
      <c r="AJ6" s="391">
        <f>'42-samorz.inst.kult.'!K35</f>
        <v>0</v>
      </c>
      <c r="AK6" s="391">
        <f>'42-samorz.inst.kult.'!L35</f>
        <v>0</v>
      </c>
      <c r="AL6" s="391">
        <f>'42-samorz.inst.kult.'!M35</f>
        <v>0</v>
      </c>
      <c r="AM6" s="391">
        <f>'42-samorz.inst.kult.'!N35</f>
        <v>0</v>
      </c>
      <c r="AN6" s="391">
        <f>'42-samorz.inst.kult.'!O35</f>
        <v>0</v>
      </c>
      <c r="AO6" s="391">
        <f>'42-samorz.inst.kult.'!P35</f>
        <v>0</v>
      </c>
      <c r="AP6" s="391">
        <f>'42-samorz.inst.kult.'!Q35</f>
        <v>0</v>
      </c>
      <c r="AQ6" s="391">
        <f>'42-samorz.inst.kult.'!R35</f>
        <v>0</v>
      </c>
      <c r="AR6" s="391">
        <f>'42-samorz.inst.kult.'!C36</f>
        <v>0</v>
      </c>
      <c r="AS6" s="391">
        <f>'42-samorz.inst.kult.'!D36</f>
        <v>0</v>
      </c>
      <c r="AT6" s="391">
        <f>'42-samorz.inst.kult.'!E36</f>
        <v>0</v>
      </c>
      <c r="AU6" s="391">
        <f>'42-samorz.inst.kult.'!F36</f>
        <v>0</v>
      </c>
      <c r="AV6" s="391">
        <f>'42-samorz.inst.kult.'!G36</f>
        <v>0</v>
      </c>
      <c r="AW6" s="391">
        <f>'42-samorz.inst.kult.'!H36</f>
        <v>0</v>
      </c>
      <c r="AX6" s="391">
        <f>'42-samorz.inst.kult.'!I36</f>
        <v>0</v>
      </c>
      <c r="AY6" s="391">
        <f>'42-samorz.inst.kult.'!J36</f>
        <v>0</v>
      </c>
      <c r="AZ6" s="391">
        <f>'42-samorz.inst.kult.'!K36</f>
        <v>0</v>
      </c>
      <c r="BA6" s="391">
        <f>'42-samorz.inst.kult.'!L36</f>
        <v>0</v>
      </c>
      <c r="BB6" s="391">
        <f>'42-samorz.inst.kult.'!M36</f>
        <v>0</v>
      </c>
      <c r="BC6" s="391">
        <f>'42-samorz.inst.kult.'!N36</f>
        <v>0</v>
      </c>
      <c r="BD6" s="391">
        <f>'42-samorz.inst.kult.'!O36</f>
        <v>0</v>
      </c>
      <c r="BE6" s="391">
        <f>'42-samorz.inst.kult.'!P36</f>
        <v>0</v>
      </c>
      <c r="BF6" s="391">
        <f>'42-samorz.inst.kult.'!Q36</f>
        <v>0</v>
      </c>
      <c r="BG6" s="391">
        <f>'42-samorz.inst.kult.'!R36</f>
        <v>0</v>
      </c>
      <c r="BH6" s="391">
        <f>'42-samorz.inst.kult.'!C37</f>
        <v>0</v>
      </c>
      <c r="BI6" s="391">
        <f>'42-samorz.inst.kult.'!D37</f>
        <v>0</v>
      </c>
      <c r="BJ6" s="391">
        <f>'42-samorz.inst.kult.'!E37</f>
        <v>0</v>
      </c>
      <c r="BK6" s="391">
        <f>'42-samorz.inst.kult.'!F37</f>
        <v>0</v>
      </c>
      <c r="BL6" s="391">
        <f>'42-samorz.inst.kult.'!G37</f>
        <v>0</v>
      </c>
      <c r="BM6" s="391">
        <f>'42-samorz.inst.kult.'!H37</f>
        <v>0</v>
      </c>
      <c r="BN6" s="391">
        <f>'42-samorz.inst.kult.'!I37</f>
        <v>0</v>
      </c>
      <c r="BO6" s="391">
        <f>'42-samorz.inst.kult.'!J37</f>
        <v>0</v>
      </c>
      <c r="BP6" s="391">
        <f>'42-samorz.inst.kult.'!K37</f>
        <v>0</v>
      </c>
      <c r="BQ6" s="391">
        <f>'42-samorz.inst.kult.'!L37</f>
        <v>0</v>
      </c>
      <c r="BR6" s="391">
        <f>'42-samorz.inst.kult.'!M37</f>
        <v>0</v>
      </c>
      <c r="BS6" s="391">
        <f>'42-samorz.inst.kult.'!N37</f>
        <v>0</v>
      </c>
      <c r="BT6" s="391">
        <f>'42-samorz.inst.kult.'!O37</f>
        <v>0</v>
      </c>
      <c r="BU6" s="391">
        <f>'42-samorz.inst.kult.'!P37</f>
        <v>0</v>
      </c>
      <c r="BV6" s="391">
        <f>'42-samorz.inst.kult.'!Q37</f>
        <v>0</v>
      </c>
      <c r="BW6" s="391">
        <f>'42-samorz.inst.kult.'!R37</f>
        <v>0</v>
      </c>
      <c r="BX6" s="391">
        <f>'42-samorz.inst.kult.'!C38</f>
        <v>0</v>
      </c>
      <c r="BY6" s="391">
        <f>'42-samorz.inst.kult.'!D38</f>
        <v>0</v>
      </c>
      <c r="BZ6" s="391">
        <f>'42-samorz.inst.kult.'!E38</f>
        <v>0</v>
      </c>
      <c r="CA6" s="391">
        <f>'42-samorz.inst.kult.'!F38</f>
        <v>0</v>
      </c>
      <c r="CB6" s="391">
        <f>'42-samorz.inst.kult.'!G38</f>
        <v>0</v>
      </c>
      <c r="CC6" s="391">
        <f>'42-samorz.inst.kult.'!H38</f>
        <v>0</v>
      </c>
      <c r="CD6" s="391">
        <f>'42-samorz.inst.kult.'!I38</f>
        <v>0</v>
      </c>
      <c r="CE6" s="391">
        <f>'42-samorz.inst.kult.'!J38</f>
        <v>0</v>
      </c>
      <c r="CF6" s="391">
        <f>'42-samorz.inst.kult.'!K38</f>
        <v>0</v>
      </c>
      <c r="CG6" s="391">
        <f>'42-samorz.inst.kult.'!L38</f>
        <v>0</v>
      </c>
      <c r="CH6" s="391">
        <f>'42-samorz.inst.kult.'!M38</f>
        <v>0</v>
      </c>
      <c r="CI6" s="391">
        <f>'42-samorz.inst.kult.'!N38</f>
        <v>0</v>
      </c>
      <c r="CJ6" s="391">
        <f>'42-samorz.inst.kult.'!O38</f>
        <v>0</v>
      </c>
      <c r="CK6" s="391">
        <f>'42-samorz.inst.kult.'!P38</f>
        <v>0</v>
      </c>
      <c r="CL6" s="391">
        <f>'42-samorz.inst.kult.'!Q38</f>
        <v>0</v>
      </c>
      <c r="CM6" s="391">
        <f>'42-samorz.inst.kult.'!R38</f>
        <v>0</v>
      </c>
      <c r="CN6" s="391">
        <f>'42-samorz.inst.kult.'!C39</f>
        <v>0</v>
      </c>
      <c r="CO6" s="391">
        <f>'42-samorz.inst.kult.'!D39</f>
        <v>0</v>
      </c>
      <c r="CP6" s="391">
        <f>'42-samorz.inst.kult.'!E39</f>
        <v>0</v>
      </c>
      <c r="CQ6" s="391">
        <f>'42-samorz.inst.kult.'!F39</f>
        <v>0</v>
      </c>
      <c r="CR6" s="391">
        <f>'42-samorz.inst.kult.'!G39</f>
        <v>0</v>
      </c>
      <c r="CS6" s="391">
        <f>'42-samorz.inst.kult.'!H39</f>
        <v>0</v>
      </c>
      <c r="CT6" s="391">
        <f>'42-samorz.inst.kult.'!I39</f>
        <v>0</v>
      </c>
      <c r="CU6" s="391">
        <f>'42-samorz.inst.kult.'!J39</f>
        <v>0</v>
      </c>
      <c r="CV6" s="391">
        <f>'42-samorz.inst.kult.'!K39</f>
        <v>0</v>
      </c>
      <c r="CW6" s="391">
        <f>'42-samorz.inst.kult.'!L39</f>
        <v>0</v>
      </c>
      <c r="CX6" s="391">
        <f>'42-samorz.inst.kult.'!M39</f>
        <v>0</v>
      </c>
      <c r="CY6" s="391">
        <f>'42-samorz.inst.kult.'!N39</f>
        <v>0</v>
      </c>
      <c r="CZ6" s="391">
        <f>'42-samorz.inst.kult.'!O39</f>
        <v>0</v>
      </c>
      <c r="DA6" s="391">
        <f>'42-samorz.inst.kult.'!P39</f>
        <v>0</v>
      </c>
      <c r="DB6" s="391">
        <f>'42-samorz.inst.kult.'!Q39</f>
        <v>0</v>
      </c>
      <c r="DC6" s="391">
        <f>'42-samorz.inst.kult.'!R39</f>
        <v>0</v>
      </c>
      <c r="DD6" s="391">
        <f>'42-samorz.inst.kult.'!C40</f>
        <v>0</v>
      </c>
      <c r="DE6" s="391">
        <f>'42-samorz.inst.kult.'!D40</f>
        <v>0</v>
      </c>
      <c r="DF6" s="391">
        <f>'42-samorz.inst.kult.'!E40</f>
        <v>0</v>
      </c>
      <c r="DG6" s="391">
        <f>'42-samorz.inst.kult.'!F40</f>
        <v>0</v>
      </c>
      <c r="DH6" s="391">
        <f>'42-samorz.inst.kult.'!G40</f>
        <v>0</v>
      </c>
      <c r="DI6" s="391">
        <f>'42-samorz.inst.kult.'!H40</f>
        <v>0</v>
      </c>
      <c r="DJ6" s="391">
        <f>'42-samorz.inst.kult.'!I40</f>
        <v>0</v>
      </c>
      <c r="DK6" s="391">
        <f>'42-samorz.inst.kult.'!J40</f>
        <v>0</v>
      </c>
      <c r="DL6" s="391">
        <f>'42-samorz.inst.kult.'!K40</f>
        <v>0</v>
      </c>
      <c r="DM6" s="391">
        <f>'42-samorz.inst.kult.'!L40</f>
        <v>0</v>
      </c>
      <c r="DN6" s="391">
        <f>'42-samorz.inst.kult.'!M40</f>
        <v>0</v>
      </c>
      <c r="DO6" s="391">
        <f>'42-samorz.inst.kult.'!N40</f>
        <v>0</v>
      </c>
      <c r="DP6" s="391">
        <f>'42-samorz.inst.kult.'!O40</f>
        <v>0</v>
      </c>
      <c r="DQ6" s="391">
        <f>'42-samorz.inst.kult.'!P40</f>
        <v>0</v>
      </c>
      <c r="DR6" s="391">
        <f>'42-samorz.inst.kult.'!Q40</f>
        <v>0</v>
      </c>
      <c r="DS6" s="391">
        <f>'42-samorz.inst.kult.'!R40</f>
        <v>0</v>
      </c>
    </row>
    <row r="7" spans="1:123" ht="12.75">
      <c r="A7" s="389">
        <f t="shared" si="0"/>
        <v>0</v>
      </c>
      <c r="B7" s="389">
        <f t="shared" si="1"/>
        <v>0</v>
      </c>
      <c r="C7" s="389">
        <f t="shared" si="2"/>
        <v>0</v>
      </c>
      <c r="D7" s="389">
        <f t="shared" si="3"/>
        <v>0</v>
      </c>
      <c r="E7" s="389">
        <f t="shared" si="4"/>
        <v>0</v>
      </c>
      <c r="F7" s="389">
        <v>50</v>
      </c>
      <c r="G7" s="389">
        <f t="shared" si="5"/>
        <v>2018</v>
      </c>
      <c r="H7" s="389">
        <f t="shared" si="6"/>
        <v>4</v>
      </c>
      <c r="I7" s="389">
        <v>0</v>
      </c>
      <c r="L7" s="391">
        <v>0</v>
      </c>
      <c r="M7" s="391">
        <v>0</v>
      </c>
      <c r="N7" s="391">
        <v>0</v>
      </c>
      <c r="O7" s="391">
        <v>0</v>
      </c>
      <c r="P7" s="391">
        <v>0</v>
      </c>
      <c r="Q7" s="391">
        <v>0</v>
      </c>
      <c r="R7" s="391">
        <v>0</v>
      </c>
      <c r="S7" s="391">
        <v>0</v>
      </c>
      <c r="T7" s="391">
        <v>0</v>
      </c>
      <c r="U7" s="391">
        <v>0</v>
      </c>
      <c r="V7" s="391">
        <v>0</v>
      </c>
      <c r="W7" s="391">
        <v>0</v>
      </c>
      <c r="X7" s="391">
        <v>0</v>
      </c>
      <c r="Y7" s="391">
        <v>0</v>
      </c>
      <c r="Z7" s="391">
        <v>0</v>
      </c>
      <c r="AA7" s="391">
        <v>0</v>
      </c>
      <c r="AB7" s="391">
        <v>0</v>
      </c>
      <c r="AC7" s="391">
        <v>0</v>
      </c>
      <c r="AD7" s="391">
        <v>0</v>
      </c>
      <c r="AE7" s="391">
        <v>0</v>
      </c>
      <c r="AF7" s="391">
        <v>0</v>
      </c>
      <c r="AG7" s="391">
        <v>0</v>
      </c>
      <c r="AH7" s="391">
        <v>0</v>
      </c>
      <c r="AI7" s="391">
        <v>0</v>
      </c>
      <c r="AJ7" s="391">
        <v>0</v>
      </c>
      <c r="AK7" s="391">
        <v>0</v>
      </c>
      <c r="AL7" s="391">
        <v>0</v>
      </c>
      <c r="AM7" s="391">
        <v>0</v>
      </c>
      <c r="AN7" s="391">
        <v>0</v>
      </c>
      <c r="AO7" s="391">
        <v>0</v>
      </c>
      <c r="AP7" s="391">
        <v>0</v>
      </c>
      <c r="AQ7" s="391">
        <v>0</v>
      </c>
      <c r="AR7" s="391">
        <v>0</v>
      </c>
      <c r="AS7" s="391">
        <v>0</v>
      </c>
      <c r="AT7" s="391">
        <v>0</v>
      </c>
      <c r="AU7" s="391">
        <v>0</v>
      </c>
      <c r="AV7" s="391">
        <v>0</v>
      </c>
      <c r="AW7" s="391">
        <v>0</v>
      </c>
      <c r="AX7" s="391">
        <v>0</v>
      </c>
      <c r="AY7" s="391">
        <v>0</v>
      </c>
      <c r="AZ7" s="391">
        <v>0</v>
      </c>
      <c r="BA7" s="391">
        <v>0</v>
      </c>
      <c r="BB7" s="391">
        <v>0</v>
      </c>
      <c r="BC7" s="391">
        <v>0</v>
      </c>
      <c r="BD7" s="391">
        <v>0</v>
      </c>
      <c r="BE7" s="391">
        <v>0</v>
      </c>
      <c r="BF7" s="391">
        <v>0</v>
      </c>
      <c r="BG7" s="391">
        <v>0</v>
      </c>
      <c r="BH7" s="391">
        <v>0</v>
      </c>
      <c r="BI7" s="391">
        <v>0</v>
      </c>
      <c r="BJ7" s="391">
        <v>0</v>
      </c>
      <c r="BK7" s="391">
        <v>0</v>
      </c>
      <c r="BL7" s="391">
        <v>0</v>
      </c>
      <c r="BM7" s="391">
        <v>0</v>
      </c>
      <c r="BN7" s="391">
        <v>0</v>
      </c>
      <c r="BO7" s="391">
        <v>0</v>
      </c>
      <c r="BP7" s="391">
        <v>0</v>
      </c>
      <c r="BQ7" s="391">
        <v>0</v>
      </c>
      <c r="BR7" s="391">
        <v>0</v>
      </c>
      <c r="BS7" s="391">
        <v>0</v>
      </c>
      <c r="BT7" s="391">
        <v>0</v>
      </c>
      <c r="BU7" s="391">
        <v>0</v>
      </c>
      <c r="BV7" s="391">
        <v>0</v>
      </c>
      <c r="BW7" s="391">
        <v>0</v>
      </c>
      <c r="BX7" s="391">
        <v>0</v>
      </c>
      <c r="BY7" s="391">
        <v>0</v>
      </c>
      <c r="BZ7" s="391">
        <v>0</v>
      </c>
      <c r="CA7" s="391">
        <v>0</v>
      </c>
      <c r="CB7" s="391">
        <v>0</v>
      </c>
      <c r="CC7" s="391">
        <v>0</v>
      </c>
      <c r="CD7" s="391">
        <v>0</v>
      </c>
      <c r="CE7" s="391">
        <v>0</v>
      </c>
      <c r="CF7" s="391">
        <v>0</v>
      </c>
      <c r="CG7" s="391">
        <v>0</v>
      </c>
      <c r="CH7" s="391">
        <v>0</v>
      </c>
      <c r="CI7" s="391">
        <v>0</v>
      </c>
      <c r="CJ7" s="391">
        <v>0</v>
      </c>
      <c r="CK7" s="391">
        <v>0</v>
      </c>
      <c r="CL7" s="391">
        <v>0</v>
      </c>
      <c r="CM7" s="391">
        <v>0</v>
      </c>
      <c r="CN7" s="391">
        <v>0</v>
      </c>
      <c r="CO7" s="391">
        <v>0</v>
      </c>
      <c r="CP7" s="391">
        <v>0</v>
      </c>
      <c r="CQ7" s="391">
        <v>0</v>
      </c>
      <c r="CR7" s="391">
        <v>0</v>
      </c>
      <c r="CS7" s="391">
        <v>0</v>
      </c>
      <c r="CT7" s="391">
        <v>0</v>
      </c>
      <c r="CU7" s="391">
        <v>0</v>
      </c>
      <c r="CV7" s="391">
        <v>0</v>
      </c>
      <c r="CW7" s="391">
        <v>0</v>
      </c>
      <c r="CX7" s="391">
        <v>0</v>
      </c>
      <c r="CY7" s="391">
        <v>0</v>
      </c>
      <c r="CZ7" s="391">
        <v>0</v>
      </c>
      <c r="DA7" s="391">
        <v>0</v>
      </c>
      <c r="DB7" s="391">
        <v>0</v>
      </c>
      <c r="DC7" s="391">
        <v>0</v>
      </c>
      <c r="DD7" s="391">
        <v>0</v>
      </c>
      <c r="DE7" s="391">
        <v>0</v>
      </c>
      <c r="DF7" s="391">
        <v>0</v>
      </c>
      <c r="DG7" s="391">
        <v>0</v>
      </c>
      <c r="DH7" s="391">
        <v>0</v>
      </c>
      <c r="DI7" s="391">
        <v>0</v>
      </c>
      <c r="DJ7" s="391">
        <v>0</v>
      </c>
      <c r="DK7" s="391">
        <v>0</v>
      </c>
      <c r="DL7" s="391">
        <v>0</v>
      </c>
      <c r="DM7" s="391">
        <v>0</v>
      </c>
      <c r="DN7" s="391">
        <v>0</v>
      </c>
      <c r="DO7" s="391">
        <v>0</v>
      </c>
      <c r="DP7" s="391">
        <v>0</v>
      </c>
      <c r="DQ7" s="391">
        <v>0</v>
      </c>
      <c r="DR7" s="391">
        <v>0</v>
      </c>
      <c r="DS7" s="391">
        <v>0</v>
      </c>
    </row>
    <row r="8" spans="1:123" ht="12.75">
      <c r="A8" s="389">
        <f t="shared" si="0"/>
        <v>0</v>
      </c>
      <c r="B8" s="389">
        <f t="shared" si="1"/>
        <v>0</v>
      </c>
      <c r="C8" s="389">
        <f t="shared" si="2"/>
        <v>0</v>
      </c>
      <c r="D8" s="389">
        <f t="shared" si="3"/>
        <v>0</v>
      </c>
      <c r="E8" s="389">
        <f t="shared" si="4"/>
        <v>0</v>
      </c>
      <c r="F8" s="389">
        <v>61</v>
      </c>
      <c r="G8" s="389">
        <f t="shared" si="5"/>
        <v>2018</v>
      </c>
      <c r="H8" s="389">
        <f t="shared" si="6"/>
        <v>4</v>
      </c>
      <c r="I8" s="389">
        <v>0</v>
      </c>
      <c r="L8" s="391">
        <v>0</v>
      </c>
      <c r="M8" s="391">
        <v>0</v>
      </c>
      <c r="N8" s="391">
        <v>0</v>
      </c>
      <c r="O8" s="391">
        <v>0</v>
      </c>
      <c r="P8" s="391">
        <v>0</v>
      </c>
      <c r="Q8" s="391">
        <v>0</v>
      </c>
      <c r="R8" s="391">
        <v>0</v>
      </c>
      <c r="S8" s="391">
        <v>0</v>
      </c>
      <c r="T8" s="391">
        <v>0</v>
      </c>
      <c r="U8" s="391">
        <v>0</v>
      </c>
      <c r="V8" s="391">
        <v>0</v>
      </c>
      <c r="W8" s="391">
        <v>0</v>
      </c>
      <c r="X8" s="391">
        <v>0</v>
      </c>
      <c r="Y8" s="391">
        <v>0</v>
      </c>
      <c r="Z8" s="391">
        <v>0</v>
      </c>
      <c r="AA8" s="391">
        <v>0</v>
      </c>
      <c r="AB8" s="391">
        <v>0</v>
      </c>
      <c r="AC8" s="391">
        <v>0</v>
      </c>
      <c r="AD8" s="391">
        <v>0</v>
      </c>
      <c r="AE8" s="391">
        <v>0</v>
      </c>
      <c r="AF8" s="391">
        <v>0</v>
      </c>
      <c r="AG8" s="391">
        <v>0</v>
      </c>
      <c r="AH8" s="391">
        <v>0</v>
      </c>
      <c r="AI8" s="391">
        <v>0</v>
      </c>
      <c r="AJ8" s="391">
        <v>0</v>
      </c>
      <c r="AK8" s="391">
        <v>0</v>
      </c>
      <c r="AL8" s="391">
        <v>0</v>
      </c>
      <c r="AM8" s="391">
        <v>0</v>
      </c>
      <c r="AN8" s="391">
        <v>0</v>
      </c>
      <c r="AO8" s="391">
        <v>0</v>
      </c>
      <c r="AP8" s="391">
        <v>0</v>
      </c>
      <c r="AQ8" s="391">
        <v>0</v>
      </c>
      <c r="AR8" s="391">
        <v>0</v>
      </c>
      <c r="AS8" s="391">
        <v>0</v>
      </c>
      <c r="AT8" s="391">
        <v>0</v>
      </c>
      <c r="AU8" s="391">
        <v>0</v>
      </c>
      <c r="AV8" s="391">
        <v>0</v>
      </c>
      <c r="AW8" s="391">
        <v>0</v>
      </c>
      <c r="AX8" s="391">
        <v>0</v>
      </c>
      <c r="AY8" s="391">
        <v>0</v>
      </c>
      <c r="AZ8" s="391">
        <v>0</v>
      </c>
      <c r="BA8" s="391">
        <v>0</v>
      </c>
      <c r="BB8" s="391">
        <v>0</v>
      </c>
      <c r="BC8" s="391">
        <v>0</v>
      </c>
      <c r="BD8" s="391">
        <v>0</v>
      </c>
      <c r="BE8" s="391">
        <v>0</v>
      </c>
      <c r="BF8" s="391">
        <v>0</v>
      </c>
      <c r="BG8" s="391">
        <v>0</v>
      </c>
      <c r="BH8" s="391">
        <v>0</v>
      </c>
      <c r="BI8" s="391">
        <v>0</v>
      </c>
      <c r="BJ8" s="391">
        <v>0</v>
      </c>
      <c r="BK8" s="391">
        <v>0</v>
      </c>
      <c r="BL8" s="391">
        <v>0</v>
      </c>
      <c r="BM8" s="391">
        <v>0</v>
      </c>
      <c r="BN8" s="391">
        <v>0</v>
      </c>
      <c r="BO8" s="391">
        <v>0</v>
      </c>
      <c r="BP8" s="391">
        <v>0</v>
      </c>
      <c r="BQ8" s="391">
        <v>0</v>
      </c>
      <c r="BR8" s="391">
        <v>0</v>
      </c>
      <c r="BS8" s="391">
        <v>0</v>
      </c>
      <c r="BT8" s="391">
        <v>0</v>
      </c>
      <c r="BU8" s="391">
        <v>0</v>
      </c>
      <c r="BV8" s="391">
        <v>0</v>
      </c>
      <c r="BW8" s="391">
        <v>0</v>
      </c>
      <c r="BX8" s="391">
        <v>0</v>
      </c>
      <c r="BY8" s="391">
        <v>0</v>
      </c>
      <c r="BZ8" s="391">
        <v>0</v>
      </c>
      <c r="CA8" s="391">
        <v>0</v>
      </c>
      <c r="CB8" s="391">
        <v>0</v>
      </c>
      <c r="CC8" s="391">
        <v>0</v>
      </c>
      <c r="CD8" s="391">
        <v>0</v>
      </c>
      <c r="CE8" s="391">
        <v>0</v>
      </c>
      <c r="CF8" s="391">
        <v>0</v>
      </c>
      <c r="CG8" s="391">
        <v>0</v>
      </c>
      <c r="CH8" s="391">
        <v>0</v>
      </c>
      <c r="CI8" s="391">
        <v>0</v>
      </c>
      <c r="CJ8" s="391">
        <v>0</v>
      </c>
      <c r="CK8" s="391">
        <v>0</v>
      </c>
      <c r="CL8" s="391">
        <v>0</v>
      </c>
      <c r="CM8" s="391">
        <v>0</v>
      </c>
      <c r="CN8" s="391">
        <v>0</v>
      </c>
      <c r="CO8" s="391">
        <v>0</v>
      </c>
      <c r="CP8" s="391">
        <v>0</v>
      </c>
      <c r="CQ8" s="391">
        <v>0</v>
      </c>
      <c r="CR8" s="391">
        <v>0</v>
      </c>
      <c r="CS8" s="391">
        <v>0</v>
      </c>
      <c r="CT8" s="391">
        <v>0</v>
      </c>
      <c r="CU8" s="391">
        <v>0</v>
      </c>
      <c r="CV8" s="391">
        <v>0</v>
      </c>
      <c r="CW8" s="391">
        <v>0</v>
      </c>
      <c r="CX8" s="391">
        <v>0</v>
      </c>
      <c r="CY8" s="391">
        <v>0</v>
      </c>
      <c r="CZ8" s="391">
        <v>0</v>
      </c>
      <c r="DA8" s="391">
        <v>0</v>
      </c>
      <c r="DB8" s="391">
        <v>0</v>
      </c>
      <c r="DC8" s="391">
        <v>0</v>
      </c>
      <c r="DD8" s="391">
        <v>0</v>
      </c>
      <c r="DE8" s="391">
        <v>0</v>
      </c>
      <c r="DF8" s="391">
        <v>0</v>
      </c>
      <c r="DG8" s="391">
        <v>0</v>
      </c>
      <c r="DH8" s="391">
        <v>0</v>
      </c>
      <c r="DI8" s="391">
        <v>0</v>
      </c>
      <c r="DJ8" s="391">
        <v>0</v>
      </c>
      <c r="DK8" s="391">
        <v>0</v>
      </c>
      <c r="DL8" s="391">
        <v>0</v>
      </c>
      <c r="DM8" s="391">
        <v>0</v>
      </c>
      <c r="DN8" s="391">
        <v>0</v>
      </c>
      <c r="DO8" s="391">
        <v>0</v>
      </c>
      <c r="DP8" s="391">
        <v>0</v>
      </c>
      <c r="DQ8" s="391">
        <v>0</v>
      </c>
      <c r="DR8" s="391">
        <v>0</v>
      </c>
      <c r="DS8" s="391">
        <v>0</v>
      </c>
    </row>
    <row r="9" spans="1:123" ht="12.75">
      <c r="A9" s="389">
        <f t="shared" si="0"/>
        <v>0</v>
      </c>
      <c r="B9" s="389">
        <f t="shared" si="1"/>
        <v>0</v>
      </c>
      <c r="C9" s="389">
        <f t="shared" si="2"/>
        <v>0</v>
      </c>
      <c r="D9" s="389">
        <f t="shared" si="3"/>
        <v>0</v>
      </c>
      <c r="E9" s="389">
        <f t="shared" si="4"/>
        <v>0</v>
      </c>
      <c r="F9" s="389">
        <v>62</v>
      </c>
      <c r="G9" s="389">
        <f t="shared" si="5"/>
        <v>2018</v>
      </c>
      <c r="H9" s="389">
        <f t="shared" si="6"/>
        <v>4</v>
      </c>
      <c r="I9" s="389">
        <v>0</v>
      </c>
      <c r="L9" s="391">
        <f>'62-samodz.publ.ZOZ samorz.'!C34</f>
        <v>0</v>
      </c>
      <c r="M9" s="391">
        <f>'62-samodz.publ.ZOZ samorz.'!D34</f>
        <v>0</v>
      </c>
      <c r="N9" s="391">
        <f>'62-samodz.publ.ZOZ samorz.'!E34</f>
        <v>0</v>
      </c>
      <c r="O9" s="391">
        <f>'62-samodz.publ.ZOZ samorz.'!F34</f>
        <v>0</v>
      </c>
      <c r="P9" s="391">
        <f>'62-samodz.publ.ZOZ samorz.'!G34</f>
        <v>0</v>
      </c>
      <c r="Q9" s="391">
        <f>'62-samodz.publ.ZOZ samorz.'!H34</f>
        <v>0</v>
      </c>
      <c r="R9" s="391">
        <f>'62-samodz.publ.ZOZ samorz.'!I34</f>
        <v>0</v>
      </c>
      <c r="S9" s="391">
        <f>'62-samodz.publ.ZOZ samorz.'!J34</f>
        <v>0</v>
      </c>
      <c r="T9" s="391">
        <f>'62-samodz.publ.ZOZ samorz.'!K34</f>
        <v>0</v>
      </c>
      <c r="U9" s="391">
        <f>'62-samodz.publ.ZOZ samorz.'!L34</f>
        <v>0</v>
      </c>
      <c r="V9" s="391">
        <f>'62-samodz.publ.ZOZ samorz.'!M34</f>
        <v>0</v>
      </c>
      <c r="W9" s="391">
        <f>'62-samodz.publ.ZOZ samorz.'!N34</f>
        <v>0</v>
      </c>
      <c r="X9" s="391">
        <f>'62-samodz.publ.ZOZ samorz.'!O34</f>
        <v>0</v>
      </c>
      <c r="Y9" s="391">
        <f>'62-samodz.publ.ZOZ samorz.'!P34</f>
        <v>0</v>
      </c>
      <c r="Z9" s="391">
        <f>'62-samodz.publ.ZOZ samorz.'!Q34</f>
        <v>0</v>
      </c>
      <c r="AA9" s="391">
        <f>'62-samodz.publ.ZOZ samorz.'!R34</f>
        <v>0</v>
      </c>
      <c r="AB9" s="391">
        <f>'62-samodz.publ.ZOZ samorz.'!C35</f>
        <v>0</v>
      </c>
      <c r="AC9" s="391">
        <f>'62-samodz.publ.ZOZ samorz.'!D35</f>
        <v>0</v>
      </c>
      <c r="AD9" s="391">
        <f>'62-samodz.publ.ZOZ samorz.'!E35</f>
        <v>0</v>
      </c>
      <c r="AE9" s="391">
        <f>'62-samodz.publ.ZOZ samorz.'!F35</f>
        <v>0</v>
      </c>
      <c r="AF9" s="391">
        <f>'62-samodz.publ.ZOZ samorz.'!G35</f>
        <v>0</v>
      </c>
      <c r="AG9" s="391">
        <f>'62-samodz.publ.ZOZ samorz.'!H35</f>
        <v>0</v>
      </c>
      <c r="AH9" s="391">
        <f>'62-samodz.publ.ZOZ samorz.'!I35</f>
        <v>0</v>
      </c>
      <c r="AI9" s="391">
        <f>'62-samodz.publ.ZOZ samorz.'!J35</f>
        <v>0</v>
      </c>
      <c r="AJ9" s="391">
        <f>'62-samodz.publ.ZOZ samorz.'!K35</f>
        <v>0</v>
      </c>
      <c r="AK9" s="391">
        <f>'62-samodz.publ.ZOZ samorz.'!L35</f>
        <v>0</v>
      </c>
      <c r="AL9" s="391">
        <f>'62-samodz.publ.ZOZ samorz.'!M35</f>
        <v>0</v>
      </c>
      <c r="AM9" s="391">
        <f>'62-samodz.publ.ZOZ samorz.'!N35</f>
        <v>0</v>
      </c>
      <c r="AN9" s="391">
        <f>'62-samodz.publ.ZOZ samorz.'!O35</f>
        <v>0</v>
      </c>
      <c r="AO9" s="391">
        <f>'62-samodz.publ.ZOZ samorz.'!P35</f>
        <v>0</v>
      </c>
      <c r="AP9" s="391">
        <f>'62-samodz.publ.ZOZ samorz.'!Q35</f>
        <v>0</v>
      </c>
      <c r="AQ9" s="391">
        <f>'62-samodz.publ.ZOZ samorz.'!R35</f>
        <v>0</v>
      </c>
      <c r="AR9" s="391">
        <f>'62-samodz.publ.ZOZ samorz.'!C36</f>
        <v>0</v>
      </c>
      <c r="AS9" s="391">
        <f>'62-samodz.publ.ZOZ samorz.'!D36</f>
        <v>0</v>
      </c>
      <c r="AT9" s="391">
        <f>'62-samodz.publ.ZOZ samorz.'!E36</f>
        <v>0</v>
      </c>
      <c r="AU9" s="391">
        <f>'62-samodz.publ.ZOZ samorz.'!F36</f>
        <v>0</v>
      </c>
      <c r="AV9" s="391">
        <f>'62-samodz.publ.ZOZ samorz.'!G36</f>
        <v>0</v>
      </c>
      <c r="AW9" s="391">
        <f>'62-samodz.publ.ZOZ samorz.'!H36</f>
        <v>0</v>
      </c>
      <c r="AX9" s="391">
        <f>'62-samodz.publ.ZOZ samorz.'!I36</f>
        <v>0</v>
      </c>
      <c r="AY9" s="391">
        <f>'62-samodz.publ.ZOZ samorz.'!J36</f>
        <v>0</v>
      </c>
      <c r="AZ9" s="391">
        <f>'62-samodz.publ.ZOZ samorz.'!K36</f>
        <v>0</v>
      </c>
      <c r="BA9" s="391">
        <f>'62-samodz.publ.ZOZ samorz.'!L36</f>
        <v>0</v>
      </c>
      <c r="BB9" s="391">
        <f>'62-samodz.publ.ZOZ samorz.'!M36</f>
        <v>0</v>
      </c>
      <c r="BC9" s="391">
        <f>'62-samodz.publ.ZOZ samorz.'!N36</f>
        <v>0</v>
      </c>
      <c r="BD9" s="391">
        <f>'62-samodz.publ.ZOZ samorz.'!O36</f>
        <v>0</v>
      </c>
      <c r="BE9" s="391">
        <f>'62-samodz.publ.ZOZ samorz.'!P36</f>
        <v>0</v>
      </c>
      <c r="BF9" s="391">
        <f>'62-samodz.publ.ZOZ samorz.'!Q36</f>
        <v>0</v>
      </c>
      <c r="BG9" s="391">
        <f>'62-samodz.publ.ZOZ samorz.'!R36</f>
        <v>0</v>
      </c>
      <c r="BH9" s="391">
        <f>'62-samodz.publ.ZOZ samorz.'!C37</f>
        <v>0</v>
      </c>
      <c r="BI9" s="391">
        <f>'62-samodz.publ.ZOZ samorz.'!D37</f>
        <v>0</v>
      </c>
      <c r="BJ9" s="391">
        <f>'62-samodz.publ.ZOZ samorz.'!E37</f>
        <v>0</v>
      </c>
      <c r="BK9" s="391">
        <f>'62-samodz.publ.ZOZ samorz.'!F37</f>
        <v>0</v>
      </c>
      <c r="BL9" s="391">
        <f>'62-samodz.publ.ZOZ samorz.'!G37</f>
        <v>0</v>
      </c>
      <c r="BM9" s="391">
        <f>'62-samodz.publ.ZOZ samorz.'!H37</f>
        <v>0</v>
      </c>
      <c r="BN9" s="391">
        <f>'62-samodz.publ.ZOZ samorz.'!I37</f>
        <v>0</v>
      </c>
      <c r="BO9" s="391">
        <f>'62-samodz.publ.ZOZ samorz.'!J37</f>
        <v>0</v>
      </c>
      <c r="BP9" s="391">
        <f>'62-samodz.publ.ZOZ samorz.'!K37</f>
        <v>0</v>
      </c>
      <c r="BQ9" s="391">
        <f>'62-samodz.publ.ZOZ samorz.'!L37</f>
        <v>0</v>
      </c>
      <c r="BR9" s="391">
        <f>'62-samodz.publ.ZOZ samorz.'!M37</f>
        <v>0</v>
      </c>
      <c r="BS9" s="391">
        <f>'62-samodz.publ.ZOZ samorz.'!N37</f>
        <v>0</v>
      </c>
      <c r="BT9" s="391">
        <f>'62-samodz.publ.ZOZ samorz.'!O37</f>
        <v>0</v>
      </c>
      <c r="BU9" s="391">
        <f>'62-samodz.publ.ZOZ samorz.'!P37</f>
        <v>0</v>
      </c>
      <c r="BV9" s="391">
        <f>'62-samodz.publ.ZOZ samorz.'!Q37</f>
        <v>0</v>
      </c>
      <c r="BW9" s="391">
        <f>'62-samodz.publ.ZOZ samorz.'!R37</f>
        <v>0</v>
      </c>
      <c r="BX9" s="391">
        <f>'62-samodz.publ.ZOZ samorz.'!C38</f>
        <v>0</v>
      </c>
      <c r="BY9" s="391">
        <f>'62-samodz.publ.ZOZ samorz.'!D38</f>
        <v>0</v>
      </c>
      <c r="BZ9" s="391">
        <f>'62-samodz.publ.ZOZ samorz.'!E38</f>
        <v>0</v>
      </c>
      <c r="CA9" s="391">
        <f>'62-samodz.publ.ZOZ samorz.'!F38</f>
        <v>0</v>
      </c>
      <c r="CB9" s="391">
        <f>'62-samodz.publ.ZOZ samorz.'!G38</f>
        <v>0</v>
      </c>
      <c r="CC9" s="391">
        <f>'62-samodz.publ.ZOZ samorz.'!H38</f>
        <v>0</v>
      </c>
      <c r="CD9" s="391">
        <f>'62-samodz.publ.ZOZ samorz.'!I38</f>
        <v>0</v>
      </c>
      <c r="CE9" s="391">
        <f>'62-samodz.publ.ZOZ samorz.'!J38</f>
        <v>0</v>
      </c>
      <c r="CF9" s="391">
        <f>'62-samodz.publ.ZOZ samorz.'!K38</f>
        <v>0</v>
      </c>
      <c r="CG9" s="391">
        <f>'62-samodz.publ.ZOZ samorz.'!L38</f>
        <v>0</v>
      </c>
      <c r="CH9" s="391">
        <f>'62-samodz.publ.ZOZ samorz.'!M38</f>
        <v>0</v>
      </c>
      <c r="CI9" s="391">
        <f>'62-samodz.publ.ZOZ samorz.'!N38</f>
        <v>0</v>
      </c>
      <c r="CJ9" s="391">
        <f>'62-samodz.publ.ZOZ samorz.'!O38</f>
        <v>0</v>
      </c>
      <c r="CK9" s="391">
        <f>'62-samodz.publ.ZOZ samorz.'!P38</f>
        <v>0</v>
      </c>
      <c r="CL9" s="391">
        <f>'62-samodz.publ.ZOZ samorz.'!Q38</f>
        <v>0</v>
      </c>
      <c r="CM9" s="391">
        <f>'62-samodz.publ.ZOZ samorz.'!R38</f>
        <v>0</v>
      </c>
      <c r="CN9" s="391">
        <f>'62-samodz.publ.ZOZ samorz.'!C39</f>
        <v>0</v>
      </c>
      <c r="CO9" s="391">
        <f>'62-samodz.publ.ZOZ samorz.'!D39</f>
        <v>0</v>
      </c>
      <c r="CP9" s="391">
        <f>'62-samodz.publ.ZOZ samorz.'!E39</f>
        <v>0</v>
      </c>
      <c r="CQ9" s="391">
        <f>'62-samodz.publ.ZOZ samorz.'!F39</f>
        <v>0</v>
      </c>
      <c r="CR9" s="391">
        <f>'62-samodz.publ.ZOZ samorz.'!G39</f>
        <v>0</v>
      </c>
      <c r="CS9" s="391">
        <f>'62-samodz.publ.ZOZ samorz.'!H39</f>
        <v>0</v>
      </c>
      <c r="CT9" s="391">
        <f>'62-samodz.publ.ZOZ samorz.'!I39</f>
        <v>0</v>
      </c>
      <c r="CU9" s="391">
        <f>'62-samodz.publ.ZOZ samorz.'!J39</f>
        <v>0</v>
      </c>
      <c r="CV9" s="391">
        <f>'62-samodz.publ.ZOZ samorz.'!K39</f>
        <v>0</v>
      </c>
      <c r="CW9" s="391">
        <f>'62-samodz.publ.ZOZ samorz.'!L39</f>
        <v>0</v>
      </c>
      <c r="CX9" s="391">
        <f>'62-samodz.publ.ZOZ samorz.'!M39</f>
        <v>0</v>
      </c>
      <c r="CY9" s="391">
        <f>'62-samodz.publ.ZOZ samorz.'!N39</f>
        <v>0</v>
      </c>
      <c r="CZ9" s="391">
        <f>'62-samodz.publ.ZOZ samorz.'!O39</f>
        <v>0</v>
      </c>
      <c r="DA9" s="391">
        <f>'62-samodz.publ.ZOZ samorz.'!P39</f>
        <v>0</v>
      </c>
      <c r="DB9" s="391">
        <f>'62-samodz.publ.ZOZ samorz.'!Q39</f>
        <v>0</v>
      </c>
      <c r="DC9" s="391">
        <f>'62-samodz.publ.ZOZ samorz.'!R39</f>
        <v>0</v>
      </c>
      <c r="DD9" s="391">
        <f>'62-samodz.publ.ZOZ samorz.'!C40</f>
        <v>0</v>
      </c>
      <c r="DE9" s="391">
        <f>'62-samodz.publ.ZOZ samorz.'!D40</f>
        <v>0</v>
      </c>
      <c r="DF9" s="391">
        <f>'62-samodz.publ.ZOZ samorz.'!E40</f>
        <v>0</v>
      </c>
      <c r="DG9" s="391">
        <f>'62-samodz.publ.ZOZ samorz.'!F40</f>
        <v>0</v>
      </c>
      <c r="DH9" s="391">
        <f>'62-samodz.publ.ZOZ samorz.'!G40</f>
        <v>0</v>
      </c>
      <c r="DI9" s="391">
        <f>'62-samodz.publ.ZOZ samorz.'!H40</f>
        <v>0</v>
      </c>
      <c r="DJ9" s="391">
        <f>'62-samodz.publ.ZOZ samorz.'!I40</f>
        <v>0</v>
      </c>
      <c r="DK9" s="391">
        <f>'62-samodz.publ.ZOZ samorz.'!J40</f>
        <v>0</v>
      </c>
      <c r="DL9" s="391">
        <f>'62-samodz.publ.ZOZ samorz.'!K40</f>
        <v>0</v>
      </c>
      <c r="DM9" s="391">
        <f>'62-samodz.publ.ZOZ samorz.'!L40</f>
        <v>0</v>
      </c>
      <c r="DN9" s="391">
        <f>'62-samodz.publ.ZOZ samorz.'!M40</f>
        <v>0</v>
      </c>
      <c r="DO9" s="391">
        <f>'62-samodz.publ.ZOZ samorz.'!N40</f>
        <v>0</v>
      </c>
      <c r="DP9" s="391">
        <f>'62-samodz.publ.ZOZ samorz.'!O40</f>
        <v>0</v>
      </c>
      <c r="DQ9" s="391">
        <f>'62-samodz.publ.ZOZ samorz.'!P40</f>
        <v>0</v>
      </c>
      <c r="DR9" s="391">
        <f>'62-samodz.publ.ZOZ samorz.'!Q40</f>
        <v>0</v>
      </c>
      <c r="DS9" s="391">
        <f>'62-samodz.publ.ZOZ samorz.'!R40</f>
        <v>0</v>
      </c>
    </row>
    <row r="10" spans="1:123" ht="12.75">
      <c r="A10" s="389">
        <f t="shared" si="0"/>
        <v>0</v>
      </c>
      <c r="B10" s="389">
        <f t="shared" si="1"/>
        <v>0</v>
      </c>
      <c r="C10" s="389">
        <f t="shared" si="2"/>
        <v>0</v>
      </c>
      <c r="D10" s="389">
        <f t="shared" si="3"/>
        <v>0</v>
      </c>
      <c r="E10" s="389">
        <f t="shared" si="4"/>
        <v>0</v>
      </c>
      <c r="F10" s="389">
        <v>63</v>
      </c>
      <c r="G10" s="389">
        <f t="shared" si="5"/>
        <v>2018</v>
      </c>
      <c r="H10" s="389">
        <f t="shared" si="6"/>
        <v>4</v>
      </c>
      <c r="I10" s="389">
        <v>0</v>
      </c>
      <c r="L10" s="391">
        <v>0</v>
      </c>
      <c r="M10" s="391">
        <v>0</v>
      </c>
      <c r="N10" s="391">
        <v>0</v>
      </c>
      <c r="O10" s="391">
        <v>0</v>
      </c>
      <c r="P10" s="391">
        <v>0</v>
      </c>
      <c r="Q10" s="391">
        <v>0</v>
      </c>
      <c r="R10" s="391">
        <v>0</v>
      </c>
      <c r="S10" s="391">
        <v>0</v>
      </c>
      <c r="T10" s="391">
        <v>0</v>
      </c>
      <c r="U10" s="391">
        <v>0</v>
      </c>
      <c r="V10" s="391">
        <v>0</v>
      </c>
      <c r="W10" s="391">
        <v>0</v>
      </c>
      <c r="X10" s="391">
        <v>0</v>
      </c>
      <c r="Y10" s="391">
        <v>0</v>
      </c>
      <c r="Z10" s="391">
        <v>0</v>
      </c>
      <c r="AA10" s="391">
        <v>0</v>
      </c>
      <c r="AB10" s="391">
        <v>0</v>
      </c>
      <c r="AC10" s="391">
        <v>0</v>
      </c>
      <c r="AD10" s="391">
        <v>0</v>
      </c>
      <c r="AE10" s="391">
        <v>0</v>
      </c>
      <c r="AF10" s="391">
        <v>0</v>
      </c>
      <c r="AG10" s="391">
        <v>0</v>
      </c>
      <c r="AH10" s="391">
        <v>0</v>
      </c>
      <c r="AI10" s="391">
        <v>0</v>
      </c>
      <c r="AJ10" s="391">
        <v>0</v>
      </c>
      <c r="AK10" s="391">
        <v>0</v>
      </c>
      <c r="AL10" s="391">
        <v>0</v>
      </c>
      <c r="AM10" s="391">
        <v>0</v>
      </c>
      <c r="AN10" s="391">
        <v>0</v>
      </c>
      <c r="AO10" s="391">
        <v>0</v>
      </c>
      <c r="AP10" s="391">
        <v>0</v>
      </c>
      <c r="AQ10" s="391">
        <v>0</v>
      </c>
      <c r="AR10" s="391">
        <v>0</v>
      </c>
      <c r="AS10" s="391">
        <v>0</v>
      </c>
      <c r="AT10" s="391">
        <v>0</v>
      </c>
      <c r="AU10" s="391">
        <v>0</v>
      </c>
      <c r="AV10" s="391">
        <v>0</v>
      </c>
      <c r="AW10" s="391">
        <v>0</v>
      </c>
      <c r="AX10" s="391">
        <v>0</v>
      </c>
      <c r="AY10" s="391">
        <v>0</v>
      </c>
      <c r="AZ10" s="391">
        <v>0</v>
      </c>
      <c r="BA10" s="391">
        <v>0</v>
      </c>
      <c r="BB10" s="391">
        <v>0</v>
      </c>
      <c r="BC10" s="391">
        <v>0</v>
      </c>
      <c r="BD10" s="391">
        <v>0</v>
      </c>
      <c r="BE10" s="391">
        <v>0</v>
      </c>
      <c r="BF10" s="391">
        <v>0</v>
      </c>
      <c r="BG10" s="391">
        <v>0</v>
      </c>
      <c r="BH10" s="391">
        <v>0</v>
      </c>
      <c r="BI10" s="391">
        <v>0</v>
      </c>
      <c r="BJ10" s="391">
        <v>0</v>
      </c>
      <c r="BK10" s="391">
        <v>0</v>
      </c>
      <c r="BL10" s="391">
        <v>0</v>
      </c>
      <c r="BM10" s="391">
        <v>0</v>
      </c>
      <c r="BN10" s="391">
        <v>0</v>
      </c>
      <c r="BO10" s="391">
        <v>0</v>
      </c>
      <c r="BP10" s="391">
        <v>0</v>
      </c>
      <c r="BQ10" s="391">
        <v>0</v>
      </c>
      <c r="BR10" s="391">
        <v>0</v>
      </c>
      <c r="BS10" s="391">
        <v>0</v>
      </c>
      <c r="BT10" s="391">
        <v>0</v>
      </c>
      <c r="BU10" s="391">
        <v>0</v>
      </c>
      <c r="BV10" s="391">
        <v>0</v>
      </c>
      <c r="BW10" s="391">
        <v>0</v>
      </c>
      <c r="BX10" s="391">
        <v>0</v>
      </c>
      <c r="BY10" s="391">
        <v>0</v>
      </c>
      <c r="BZ10" s="391">
        <v>0</v>
      </c>
      <c r="CA10" s="391">
        <v>0</v>
      </c>
      <c r="CB10" s="391">
        <v>0</v>
      </c>
      <c r="CC10" s="391">
        <v>0</v>
      </c>
      <c r="CD10" s="391">
        <v>0</v>
      </c>
      <c r="CE10" s="391">
        <v>0</v>
      </c>
      <c r="CF10" s="391">
        <v>0</v>
      </c>
      <c r="CG10" s="391">
        <v>0</v>
      </c>
      <c r="CH10" s="391">
        <v>0</v>
      </c>
      <c r="CI10" s="391">
        <v>0</v>
      </c>
      <c r="CJ10" s="391">
        <v>0</v>
      </c>
      <c r="CK10" s="391">
        <v>0</v>
      </c>
      <c r="CL10" s="391">
        <v>0</v>
      </c>
      <c r="CM10" s="391">
        <v>0</v>
      </c>
      <c r="CN10" s="391">
        <v>0</v>
      </c>
      <c r="CO10" s="391">
        <v>0</v>
      </c>
      <c r="CP10" s="391">
        <v>0</v>
      </c>
      <c r="CQ10" s="391">
        <v>0</v>
      </c>
      <c r="CR10" s="391">
        <v>0</v>
      </c>
      <c r="CS10" s="391">
        <v>0</v>
      </c>
      <c r="CT10" s="391">
        <v>0</v>
      </c>
      <c r="CU10" s="391">
        <v>0</v>
      </c>
      <c r="CV10" s="391">
        <v>0</v>
      </c>
      <c r="CW10" s="391">
        <v>0</v>
      </c>
      <c r="CX10" s="391">
        <v>0</v>
      </c>
      <c r="CY10" s="391">
        <v>0</v>
      </c>
      <c r="CZ10" s="391">
        <v>0</v>
      </c>
      <c r="DA10" s="391">
        <v>0</v>
      </c>
      <c r="DB10" s="391">
        <v>0</v>
      </c>
      <c r="DC10" s="391">
        <v>0</v>
      </c>
      <c r="DD10" s="391">
        <v>0</v>
      </c>
      <c r="DE10" s="391">
        <v>0</v>
      </c>
      <c r="DF10" s="391">
        <v>0</v>
      </c>
      <c r="DG10" s="391">
        <v>0</v>
      </c>
      <c r="DH10" s="391">
        <v>0</v>
      </c>
      <c r="DI10" s="391">
        <v>0</v>
      </c>
      <c r="DJ10" s="391">
        <v>0</v>
      </c>
      <c r="DK10" s="391">
        <v>0</v>
      </c>
      <c r="DL10" s="391">
        <v>0</v>
      </c>
      <c r="DM10" s="391">
        <v>0</v>
      </c>
      <c r="DN10" s="391">
        <v>0</v>
      </c>
      <c r="DO10" s="391">
        <v>0</v>
      </c>
      <c r="DP10" s="391">
        <v>0</v>
      </c>
      <c r="DQ10" s="391">
        <v>0</v>
      </c>
      <c r="DR10" s="391">
        <v>0</v>
      </c>
      <c r="DS10" s="391">
        <v>0</v>
      </c>
    </row>
    <row r="11" spans="1:123" ht="12.75">
      <c r="A11" s="389">
        <f t="shared" si="0"/>
        <v>0</v>
      </c>
      <c r="B11" s="389">
        <f t="shared" si="1"/>
        <v>0</v>
      </c>
      <c r="C11" s="389">
        <f t="shared" si="2"/>
        <v>0</v>
      </c>
      <c r="D11" s="389">
        <f t="shared" si="3"/>
        <v>0</v>
      </c>
      <c r="E11" s="389">
        <f t="shared" si="4"/>
        <v>0</v>
      </c>
      <c r="F11" s="389">
        <v>71</v>
      </c>
      <c r="G11" s="389">
        <f t="shared" si="5"/>
        <v>2018</v>
      </c>
      <c r="H11" s="389">
        <f t="shared" si="6"/>
        <v>4</v>
      </c>
      <c r="I11" s="389">
        <v>0</v>
      </c>
      <c r="L11" s="391">
        <v>0</v>
      </c>
      <c r="M11" s="391">
        <v>0</v>
      </c>
      <c r="N11" s="391">
        <v>0</v>
      </c>
      <c r="O11" s="391">
        <v>0</v>
      </c>
      <c r="P11" s="391">
        <v>0</v>
      </c>
      <c r="Q11" s="391">
        <v>0</v>
      </c>
      <c r="R11" s="391">
        <v>0</v>
      </c>
      <c r="S11" s="391">
        <v>0</v>
      </c>
      <c r="T11" s="391">
        <v>0</v>
      </c>
      <c r="U11" s="391">
        <v>0</v>
      </c>
      <c r="V11" s="391">
        <v>0</v>
      </c>
      <c r="W11" s="391">
        <v>0</v>
      </c>
      <c r="X11" s="391">
        <v>0</v>
      </c>
      <c r="Y11" s="391">
        <v>0</v>
      </c>
      <c r="Z11" s="391">
        <v>0</v>
      </c>
      <c r="AA11" s="391">
        <v>0</v>
      </c>
      <c r="AB11" s="391">
        <v>0</v>
      </c>
      <c r="AC11" s="391">
        <v>0</v>
      </c>
      <c r="AD11" s="391">
        <v>0</v>
      </c>
      <c r="AE11" s="391">
        <v>0</v>
      </c>
      <c r="AF11" s="391">
        <v>0</v>
      </c>
      <c r="AG11" s="391">
        <v>0</v>
      </c>
      <c r="AH11" s="391">
        <v>0</v>
      </c>
      <c r="AI11" s="391">
        <v>0</v>
      </c>
      <c r="AJ11" s="391">
        <v>0</v>
      </c>
      <c r="AK11" s="391">
        <v>0</v>
      </c>
      <c r="AL11" s="391">
        <v>0</v>
      </c>
      <c r="AM11" s="391">
        <v>0</v>
      </c>
      <c r="AN11" s="391">
        <v>0</v>
      </c>
      <c r="AO11" s="391">
        <v>0</v>
      </c>
      <c r="AP11" s="391">
        <v>0</v>
      </c>
      <c r="AQ11" s="391">
        <v>0</v>
      </c>
      <c r="AR11" s="391">
        <v>0</v>
      </c>
      <c r="AS11" s="391">
        <v>0</v>
      </c>
      <c r="AT11" s="391">
        <v>0</v>
      </c>
      <c r="AU11" s="391">
        <v>0</v>
      </c>
      <c r="AV11" s="391">
        <v>0</v>
      </c>
      <c r="AW11" s="391">
        <v>0</v>
      </c>
      <c r="AX11" s="391">
        <v>0</v>
      </c>
      <c r="AY11" s="391">
        <v>0</v>
      </c>
      <c r="AZ11" s="391">
        <v>0</v>
      </c>
      <c r="BA11" s="391">
        <v>0</v>
      </c>
      <c r="BB11" s="391">
        <v>0</v>
      </c>
      <c r="BC11" s="391">
        <v>0</v>
      </c>
      <c r="BD11" s="391">
        <v>0</v>
      </c>
      <c r="BE11" s="391">
        <v>0</v>
      </c>
      <c r="BF11" s="391">
        <v>0</v>
      </c>
      <c r="BG11" s="391">
        <v>0</v>
      </c>
      <c r="BH11" s="391">
        <v>0</v>
      </c>
      <c r="BI11" s="391">
        <v>0</v>
      </c>
      <c r="BJ11" s="391">
        <v>0</v>
      </c>
      <c r="BK11" s="391">
        <v>0</v>
      </c>
      <c r="BL11" s="391">
        <v>0</v>
      </c>
      <c r="BM11" s="391">
        <v>0</v>
      </c>
      <c r="BN11" s="391">
        <v>0</v>
      </c>
      <c r="BO11" s="391">
        <v>0</v>
      </c>
      <c r="BP11" s="391">
        <v>0</v>
      </c>
      <c r="BQ11" s="391">
        <v>0</v>
      </c>
      <c r="BR11" s="391">
        <v>0</v>
      </c>
      <c r="BS11" s="391">
        <v>0</v>
      </c>
      <c r="BT11" s="391">
        <v>0</v>
      </c>
      <c r="BU11" s="391">
        <v>0</v>
      </c>
      <c r="BV11" s="391">
        <v>0</v>
      </c>
      <c r="BW11" s="391">
        <v>0</v>
      </c>
      <c r="BX11" s="391">
        <v>0</v>
      </c>
      <c r="BY11" s="391">
        <v>0</v>
      </c>
      <c r="BZ11" s="391">
        <v>0</v>
      </c>
      <c r="CA11" s="391">
        <v>0</v>
      </c>
      <c r="CB11" s="391">
        <v>0</v>
      </c>
      <c r="CC11" s="391">
        <v>0</v>
      </c>
      <c r="CD11" s="391">
        <v>0</v>
      </c>
      <c r="CE11" s="391">
        <v>0</v>
      </c>
      <c r="CF11" s="391">
        <v>0</v>
      </c>
      <c r="CG11" s="391">
        <v>0</v>
      </c>
      <c r="CH11" s="391">
        <v>0</v>
      </c>
      <c r="CI11" s="391">
        <v>0</v>
      </c>
      <c r="CJ11" s="391">
        <v>0</v>
      </c>
      <c r="CK11" s="391">
        <v>0</v>
      </c>
      <c r="CL11" s="391">
        <v>0</v>
      </c>
      <c r="CM11" s="391">
        <v>0</v>
      </c>
      <c r="CN11" s="391">
        <v>0</v>
      </c>
      <c r="CO11" s="391">
        <v>0</v>
      </c>
      <c r="CP11" s="391">
        <v>0</v>
      </c>
      <c r="CQ11" s="391">
        <v>0</v>
      </c>
      <c r="CR11" s="391">
        <v>0</v>
      </c>
      <c r="CS11" s="391">
        <v>0</v>
      </c>
      <c r="CT11" s="391">
        <v>0</v>
      </c>
      <c r="CU11" s="391">
        <v>0</v>
      </c>
      <c r="CV11" s="391">
        <v>0</v>
      </c>
      <c r="CW11" s="391">
        <v>0</v>
      </c>
      <c r="CX11" s="391">
        <v>0</v>
      </c>
      <c r="CY11" s="391">
        <v>0</v>
      </c>
      <c r="CZ11" s="391">
        <v>0</v>
      </c>
      <c r="DA11" s="391">
        <v>0</v>
      </c>
      <c r="DB11" s="391">
        <v>0</v>
      </c>
      <c r="DC11" s="391">
        <v>0</v>
      </c>
      <c r="DD11" s="391">
        <v>0</v>
      </c>
      <c r="DE11" s="391">
        <v>0</v>
      </c>
      <c r="DF11" s="391">
        <v>0</v>
      </c>
      <c r="DG11" s="391">
        <v>0</v>
      </c>
      <c r="DH11" s="391">
        <v>0</v>
      </c>
      <c r="DI11" s="391">
        <v>0</v>
      </c>
      <c r="DJ11" s="391">
        <v>0</v>
      </c>
      <c r="DK11" s="391">
        <v>0</v>
      </c>
      <c r="DL11" s="391">
        <v>0</v>
      </c>
      <c r="DM11" s="391">
        <v>0</v>
      </c>
      <c r="DN11" s="391">
        <v>0</v>
      </c>
      <c r="DO11" s="391">
        <v>0</v>
      </c>
      <c r="DP11" s="391">
        <v>0</v>
      </c>
      <c r="DQ11" s="391">
        <v>0</v>
      </c>
      <c r="DR11" s="391">
        <v>0</v>
      </c>
      <c r="DS11" s="391">
        <v>0</v>
      </c>
    </row>
    <row r="12" spans="1:123" ht="12.75">
      <c r="A12" s="389">
        <f t="shared" si="0"/>
        <v>0</v>
      </c>
      <c r="B12" s="389">
        <f t="shared" si="1"/>
        <v>0</v>
      </c>
      <c r="C12" s="389">
        <f t="shared" si="2"/>
        <v>0</v>
      </c>
      <c r="D12" s="389">
        <f t="shared" si="3"/>
        <v>0</v>
      </c>
      <c r="E12" s="389">
        <f t="shared" si="4"/>
        <v>0</v>
      </c>
      <c r="F12" s="389">
        <v>72</v>
      </c>
      <c r="G12" s="389">
        <f t="shared" si="5"/>
        <v>2018</v>
      </c>
      <c r="H12" s="389">
        <f t="shared" si="6"/>
        <v>4</v>
      </c>
      <c r="I12" s="389">
        <v>0</v>
      </c>
      <c r="L12" s="391">
        <v>0</v>
      </c>
      <c r="M12" s="391">
        <v>0</v>
      </c>
      <c r="N12" s="391">
        <v>0</v>
      </c>
      <c r="O12" s="391">
        <v>0</v>
      </c>
      <c r="P12" s="391">
        <v>0</v>
      </c>
      <c r="Q12" s="391">
        <v>0</v>
      </c>
      <c r="R12" s="391">
        <v>0</v>
      </c>
      <c r="S12" s="391">
        <v>0</v>
      </c>
      <c r="T12" s="391">
        <v>0</v>
      </c>
      <c r="U12" s="391">
        <v>0</v>
      </c>
      <c r="V12" s="391">
        <v>0</v>
      </c>
      <c r="W12" s="391">
        <v>0</v>
      </c>
      <c r="X12" s="391">
        <v>0</v>
      </c>
      <c r="Y12" s="391">
        <v>0</v>
      </c>
      <c r="Z12" s="391">
        <v>0</v>
      </c>
      <c r="AA12" s="391">
        <v>0</v>
      </c>
      <c r="AB12" s="391">
        <v>0</v>
      </c>
      <c r="AC12" s="391">
        <v>0</v>
      </c>
      <c r="AD12" s="391">
        <v>0</v>
      </c>
      <c r="AE12" s="391">
        <v>0</v>
      </c>
      <c r="AF12" s="391">
        <v>0</v>
      </c>
      <c r="AG12" s="391">
        <v>0</v>
      </c>
      <c r="AH12" s="391">
        <v>0</v>
      </c>
      <c r="AI12" s="391">
        <v>0</v>
      </c>
      <c r="AJ12" s="391">
        <v>0</v>
      </c>
      <c r="AK12" s="391">
        <v>0</v>
      </c>
      <c r="AL12" s="391">
        <v>0</v>
      </c>
      <c r="AM12" s="391">
        <v>0</v>
      </c>
      <c r="AN12" s="391">
        <v>0</v>
      </c>
      <c r="AO12" s="391">
        <v>0</v>
      </c>
      <c r="AP12" s="391">
        <v>0</v>
      </c>
      <c r="AQ12" s="391">
        <v>0</v>
      </c>
      <c r="AR12" s="391">
        <v>0</v>
      </c>
      <c r="AS12" s="391">
        <v>0</v>
      </c>
      <c r="AT12" s="391">
        <v>0</v>
      </c>
      <c r="AU12" s="391">
        <v>0</v>
      </c>
      <c r="AV12" s="391">
        <v>0</v>
      </c>
      <c r="AW12" s="391">
        <v>0</v>
      </c>
      <c r="AX12" s="391">
        <v>0</v>
      </c>
      <c r="AY12" s="391">
        <v>0</v>
      </c>
      <c r="AZ12" s="391">
        <v>0</v>
      </c>
      <c r="BA12" s="391">
        <v>0</v>
      </c>
      <c r="BB12" s="391">
        <v>0</v>
      </c>
      <c r="BC12" s="391">
        <v>0</v>
      </c>
      <c r="BD12" s="391">
        <v>0</v>
      </c>
      <c r="BE12" s="391">
        <v>0</v>
      </c>
      <c r="BF12" s="391">
        <v>0</v>
      </c>
      <c r="BG12" s="391">
        <v>0</v>
      </c>
      <c r="BH12" s="391">
        <v>0</v>
      </c>
      <c r="BI12" s="391">
        <v>0</v>
      </c>
      <c r="BJ12" s="391">
        <v>0</v>
      </c>
      <c r="BK12" s="391">
        <v>0</v>
      </c>
      <c r="BL12" s="391">
        <v>0</v>
      </c>
      <c r="BM12" s="391">
        <v>0</v>
      </c>
      <c r="BN12" s="391">
        <v>0</v>
      </c>
      <c r="BO12" s="391">
        <v>0</v>
      </c>
      <c r="BP12" s="391">
        <v>0</v>
      </c>
      <c r="BQ12" s="391">
        <v>0</v>
      </c>
      <c r="BR12" s="391">
        <v>0</v>
      </c>
      <c r="BS12" s="391">
        <v>0</v>
      </c>
      <c r="BT12" s="391">
        <v>0</v>
      </c>
      <c r="BU12" s="391">
        <v>0</v>
      </c>
      <c r="BV12" s="391">
        <v>0</v>
      </c>
      <c r="BW12" s="391">
        <v>0</v>
      </c>
      <c r="BX12" s="391">
        <v>0</v>
      </c>
      <c r="BY12" s="391">
        <v>0</v>
      </c>
      <c r="BZ12" s="391">
        <v>0</v>
      </c>
      <c r="CA12" s="391">
        <v>0</v>
      </c>
      <c r="CB12" s="391">
        <v>0</v>
      </c>
      <c r="CC12" s="391">
        <v>0</v>
      </c>
      <c r="CD12" s="391">
        <v>0</v>
      </c>
      <c r="CE12" s="391">
        <v>0</v>
      </c>
      <c r="CF12" s="391">
        <v>0</v>
      </c>
      <c r="CG12" s="391">
        <v>0</v>
      </c>
      <c r="CH12" s="391">
        <v>0</v>
      </c>
      <c r="CI12" s="391">
        <v>0</v>
      </c>
      <c r="CJ12" s="391">
        <v>0</v>
      </c>
      <c r="CK12" s="391">
        <v>0</v>
      </c>
      <c r="CL12" s="391">
        <v>0</v>
      </c>
      <c r="CM12" s="391">
        <v>0</v>
      </c>
      <c r="CN12" s="391">
        <v>0</v>
      </c>
      <c r="CO12" s="391">
        <v>0</v>
      </c>
      <c r="CP12" s="391">
        <v>0</v>
      </c>
      <c r="CQ12" s="391">
        <v>0</v>
      </c>
      <c r="CR12" s="391">
        <v>0</v>
      </c>
      <c r="CS12" s="391">
        <v>0</v>
      </c>
      <c r="CT12" s="391">
        <v>0</v>
      </c>
      <c r="CU12" s="391">
        <v>0</v>
      </c>
      <c r="CV12" s="391">
        <v>0</v>
      </c>
      <c r="CW12" s="391">
        <v>0</v>
      </c>
      <c r="CX12" s="391">
        <v>0</v>
      </c>
      <c r="CY12" s="391">
        <v>0</v>
      </c>
      <c r="CZ12" s="391">
        <v>0</v>
      </c>
      <c r="DA12" s="391">
        <v>0</v>
      </c>
      <c r="DB12" s="391">
        <v>0</v>
      </c>
      <c r="DC12" s="391">
        <v>0</v>
      </c>
      <c r="DD12" s="391">
        <v>0</v>
      </c>
      <c r="DE12" s="391">
        <v>0</v>
      </c>
      <c r="DF12" s="391">
        <v>0</v>
      </c>
      <c r="DG12" s="391">
        <v>0</v>
      </c>
      <c r="DH12" s="391">
        <v>0</v>
      </c>
      <c r="DI12" s="391">
        <v>0</v>
      </c>
      <c r="DJ12" s="391">
        <v>0</v>
      </c>
      <c r="DK12" s="391">
        <v>0</v>
      </c>
      <c r="DL12" s="391">
        <v>0</v>
      </c>
      <c r="DM12" s="391">
        <v>0</v>
      </c>
      <c r="DN12" s="391">
        <v>0</v>
      </c>
      <c r="DO12" s="391">
        <v>0</v>
      </c>
      <c r="DP12" s="391">
        <v>0</v>
      </c>
      <c r="DQ12" s="391">
        <v>0</v>
      </c>
      <c r="DR12" s="391">
        <v>0</v>
      </c>
      <c r="DS12" s="391">
        <v>0</v>
      </c>
    </row>
    <row r="13" spans="1:123" ht="12.75">
      <c r="A13" s="389">
        <f t="shared" si="0"/>
        <v>0</v>
      </c>
      <c r="B13" s="389">
        <f t="shared" si="1"/>
        <v>0</v>
      </c>
      <c r="C13" s="389">
        <f t="shared" si="2"/>
        <v>0</v>
      </c>
      <c r="D13" s="389">
        <f t="shared" si="3"/>
        <v>0</v>
      </c>
      <c r="E13" s="389">
        <f t="shared" si="4"/>
        <v>0</v>
      </c>
      <c r="F13" s="389">
        <v>73</v>
      </c>
      <c r="G13" s="389">
        <f t="shared" si="5"/>
        <v>2018</v>
      </c>
      <c r="H13" s="389">
        <f t="shared" si="6"/>
        <v>4</v>
      </c>
      <c r="I13" s="389">
        <v>0</v>
      </c>
      <c r="L13" s="391">
        <v>0</v>
      </c>
      <c r="M13" s="391">
        <v>0</v>
      </c>
      <c r="N13" s="391">
        <v>0</v>
      </c>
      <c r="O13" s="391">
        <v>0</v>
      </c>
      <c r="P13" s="391">
        <v>0</v>
      </c>
      <c r="Q13" s="391">
        <v>0</v>
      </c>
      <c r="R13" s="391">
        <v>0</v>
      </c>
      <c r="S13" s="391">
        <v>0</v>
      </c>
      <c r="T13" s="391">
        <v>0</v>
      </c>
      <c r="U13" s="391">
        <v>0</v>
      </c>
      <c r="V13" s="391">
        <v>0</v>
      </c>
      <c r="W13" s="391">
        <v>0</v>
      </c>
      <c r="X13" s="391">
        <v>0</v>
      </c>
      <c r="Y13" s="391">
        <v>0</v>
      </c>
      <c r="Z13" s="391">
        <v>0</v>
      </c>
      <c r="AA13" s="391">
        <v>0</v>
      </c>
      <c r="AB13" s="391">
        <v>0</v>
      </c>
      <c r="AC13" s="391">
        <v>0</v>
      </c>
      <c r="AD13" s="391">
        <v>0</v>
      </c>
      <c r="AE13" s="391">
        <v>0</v>
      </c>
      <c r="AF13" s="391">
        <v>0</v>
      </c>
      <c r="AG13" s="391">
        <v>0</v>
      </c>
      <c r="AH13" s="391">
        <v>0</v>
      </c>
      <c r="AI13" s="391">
        <v>0</v>
      </c>
      <c r="AJ13" s="391">
        <v>0</v>
      </c>
      <c r="AK13" s="391">
        <v>0</v>
      </c>
      <c r="AL13" s="391">
        <v>0</v>
      </c>
      <c r="AM13" s="391">
        <v>0</v>
      </c>
      <c r="AN13" s="391">
        <v>0</v>
      </c>
      <c r="AO13" s="391">
        <v>0</v>
      </c>
      <c r="AP13" s="391">
        <v>0</v>
      </c>
      <c r="AQ13" s="391">
        <v>0</v>
      </c>
      <c r="AR13" s="391">
        <v>0</v>
      </c>
      <c r="AS13" s="391">
        <v>0</v>
      </c>
      <c r="AT13" s="391">
        <v>0</v>
      </c>
      <c r="AU13" s="391">
        <v>0</v>
      </c>
      <c r="AV13" s="391">
        <v>0</v>
      </c>
      <c r="AW13" s="391">
        <v>0</v>
      </c>
      <c r="AX13" s="391">
        <v>0</v>
      </c>
      <c r="AY13" s="391">
        <v>0</v>
      </c>
      <c r="AZ13" s="391">
        <v>0</v>
      </c>
      <c r="BA13" s="391">
        <v>0</v>
      </c>
      <c r="BB13" s="391">
        <v>0</v>
      </c>
      <c r="BC13" s="391">
        <v>0</v>
      </c>
      <c r="BD13" s="391">
        <v>0</v>
      </c>
      <c r="BE13" s="391">
        <v>0</v>
      </c>
      <c r="BF13" s="391">
        <v>0</v>
      </c>
      <c r="BG13" s="391">
        <v>0</v>
      </c>
      <c r="BH13" s="391">
        <v>0</v>
      </c>
      <c r="BI13" s="391">
        <v>0</v>
      </c>
      <c r="BJ13" s="391">
        <v>0</v>
      </c>
      <c r="BK13" s="391">
        <v>0</v>
      </c>
      <c r="BL13" s="391">
        <v>0</v>
      </c>
      <c r="BM13" s="391">
        <v>0</v>
      </c>
      <c r="BN13" s="391">
        <v>0</v>
      </c>
      <c r="BO13" s="391">
        <v>0</v>
      </c>
      <c r="BP13" s="391">
        <v>0</v>
      </c>
      <c r="BQ13" s="391">
        <v>0</v>
      </c>
      <c r="BR13" s="391">
        <v>0</v>
      </c>
      <c r="BS13" s="391">
        <v>0</v>
      </c>
      <c r="BT13" s="391">
        <v>0</v>
      </c>
      <c r="BU13" s="391">
        <v>0</v>
      </c>
      <c r="BV13" s="391">
        <v>0</v>
      </c>
      <c r="BW13" s="391">
        <v>0</v>
      </c>
      <c r="BX13" s="391">
        <v>0</v>
      </c>
      <c r="BY13" s="391">
        <v>0</v>
      </c>
      <c r="BZ13" s="391">
        <v>0</v>
      </c>
      <c r="CA13" s="391">
        <v>0</v>
      </c>
      <c r="CB13" s="391">
        <v>0</v>
      </c>
      <c r="CC13" s="391">
        <v>0</v>
      </c>
      <c r="CD13" s="391">
        <v>0</v>
      </c>
      <c r="CE13" s="391">
        <v>0</v>
      </c>
      <c r="CF13" s="391">
        <v>0</v>
      </c>
      <c r="CG13" s="391">
        <v>0</v>
      </c>
      <c r="CH13" s="391">
        <v>0</v>
      </c>
      <c r="CI13" s="391">
        <v>0</v>
      </c>
      <c r="CJ13" s="391">
        <v>0</v>
      </c>
      <c r="CK13" s="391">
        <v>0</v>
      </c>
      <c r="CL13" s="391">
        <v>0</v>
      </c>
      <c r="CM13" s="391">
        <v>0</v>
      </c>
      <c r="CN13" s="391">
        <v>0</v>
      </c>
      <c r="CO13" s="391">
        <v>0</v>
      </c>
      <c r="CP13" s="391">
        <v>0</v>
      </c>
      <c r="CQ13" s="391">
        <v>0</v>
      </c>
      <c r="CR13" s="391">
        <v>0</v>
      </c>
      <c r="CS13" s="391">
        <v>0</v>
      </c>
      <c r="CT13" s="391">
        <v>0</v>
      </c>
      <c r="CU13" s="391">
        <v>0</v>
      </c>
      <c r="CV13" s="391">
        <v>0</v>
      </c>
      <c r="CW13" s="391">
        <v>0</v>
      </c>
      <c r="CX13" s="391">
        <v>0</v>
      </c>
      <c r="CY13" s="391">
        <v>0</v>
      </c>
      <c r="CZ13" s="391">
        <v>0</v>
      </c>
      <c r="DA13" s="391">
        <v>0</v>
      </c>
      <c r="DB13" s="391">
        <v>0</v>
      </c>
      <c r="DC13" s="391">
        <v>0</v>
      </c>
      <c r="DD13" s="391">
        <v>0</v>
      </c>
      <c r="DE13" s="391">
        <v>0</v>
      </c>
      <c r="DF13" s="391">
        <v>0</v>
      </c>
      <c r="DG13" s="391">
        <v>0</v>
      </c>
      <c r="DH13" s="391">
        <v>0</v>
      </c>
      <c r="DI13" s="391">
        <v>0</v>
      </c>
      <c r="DJ13" s="391">
        <v>0</v>
      </c>
      <c r="DK13" s="391">
        <v>0</v>
      </c>
      <c r="DL13" s="391">
        <v>0</v>
      </c>
      <c r="DM13" s="391">
        <v>0</v>
      </c>
      <c r="DN13" s="391">
        <v>0</v>
      </c>
      <c r="DO13" s="391">
        <v>0</v>
      </c>
      <c r="DP13" s="391">
        <v>0</v>
      </c>
      <c r="DQ13" s="391">
        <v>0</v>
      </c>
      <c r="DR13" s="391">
        <v>0</v>
      </c>
      <c r="DS13" s="391">
        <v>0</v>
      </c>
    </row>
    <row r="14" spans="1:123" ht="12.75">
      <c r="A14" s="389">
        <f t="shared" si="0"/>
        <v>0</v>
      </c>
      <c r="B14" s="389">
        <f t="shared" si="1"/>
        <v>0</v>
      </c>
      <c r="C14" s="389">
        <f t="shared" si="2"/>
        <v>0</v>
      </c>
      <c r="D14" s="389">
        <f t="shared" si="3"/>
        <v>0</v>
      </c>
      <c r="E14" s="389">
        <f t="shared" si="4"/>
        <v>0</v>
      </c>
      <c r="F14" s="389">
        <v>81</v>
      </c>
      <c r="G14" s="389">
        <f t="shared" si="5"/>
        <v>2018</v>
      </c>
      <c r="H14" s="389">
        <f t="shared" si="6"/>
        <v>4</v>
      </c>
      <c r="I14" s="389">
        <v>0</v>
      </c>
      <c r="L14" s="391">
        <v>0</v>
      </c>
      <c r="M14" s="391">
        <v>0</v>
      </c>
      <c r="N14" s="391">
        <v>0</v>
      </c>
      <c r="O14" s="391">
        <v>0</v>
      </c>
      <c r="P14" s="391">
        <v>0</v>
      </c>
      <c r="Q14" s="391">
        <v>0</v>
      </c>
      <c r="R14" s="391">
        <v>0</v>
      </c>
      <c r="S14" s="391">
        <v>0</v>
      </c>
      <c r="T14" s="391">
        <v>0</v>
      </c>
      <c r="U14" s="391">
        <v>0</v>
      </c>
      <c r="V14" s="391">
        <v>0</v>
      </c>
      <c r="W14" s="391">
        <v>0</v>
      </c>
      <c r="X14" s="391">
        <v>0</v>
      </c>
      <c r="Y14" s="391">
        <v>0</v>
      </c>
      <c r="Z14" s="391">
        <v>0</v>
      </c>
      <c r="AA14" s="391">
        <v>0</v>
      </c>
      <c r="AB14" s="391">
        <v>0</v>
      </c>
      <c r="AC14" s="391">
        <v>0</v>
      </c>
      <c r="AD14" s="391">
        <v>0</v>
      </c>
      <c r="AE14" s="391">
        <v>0</v>
      </c>
      <c r="AF14" s="391">
        <v>0</v>
      </c>
      <c r="AG14" s="391">
        <v>0</v>
      </c>
      <c r="AH14" s="391">
        <v>0</v>
      </c>
      <c r="AI14" s="391">
        <v>0</v>
      </c>
      <c r="AJ14" s="391">
        <v>0</v>
      </c>
      <c r="AK14" s="391">
        <v>0</v>
      </c>
      <c r="AL14" s="391">
        <v>0</v>
      </c>
      <c r="AM14" s="391">
        <v>0</v>
      </c>
      <c r="AN14" s="391">
        <v>0</v>
      </c>
      <c r="AO14" s="391">
        <v>0</v>
      </c>
      <c r="AP14" s="391">
        <v>0</v>
      </c>
      <c r="AQ14" s="391">
        <v>0</v>
      </c>
      <c r="AR14" s="391">
        <v>0</v>
      </c>
      <c r="AS14" s="391">
        <v>0</v>
      </c>
      <c r="AT14" s="391">
        <v>0</v>
      </c>
      <c r="AU14" s="391">
        <v>0</v>
      </c>
      <c r="AV14" s="391">
        <v>0</v>
      </c>
      <c r="AW14" s="391">
        <v>0</v>
      </c>
      <c r="AX14" s="391">
        <v>0</v>
      </c>
      <c r="AY14" s="391">
        <v>0</v>
      </c>
      <c r="AZ14" s="391">
        <v>0</v>
      </c>
      <c r="BA14" s="391">
        <v>0</v>
      </c>
      <c r="BB14" s="391">
        <v>0</v>
      </c>
      <c r="BC14" s="391">
        <v>0</v>
      </c>
      <c r="BD14" s="391">
        <v>0</v>
      </c>
      <c r="BE14" s="391">
        <v>0</v>
      </c>
      <c r="BF14" s="391">
        <v>0</v>
      </c>
      <c r="BG14" s="391">
        <v>0</v>
      </c>
      <c r="BH14" s="391">
        <v>0</v>
      </c>
      <c r="BI14" s="391">
        <v>0</v>
      </c>
      <c r="BJ14" s="391">
        <v>0</v>
      </c>
      <c r="BK14" s="391">
        <v>0</v>
      </c>
      <c r="BL14" s="391">
        <v>0</v>
      </c>
      <c r="BM14" s="391">
        <v>0</v>
      </c>
      <c r="BN14" s="391">
        <v>0</v>
      </c>
      <c r="BO14" s="391">
        <v>0</v>
      </c>
      <c r="BP14" s="391">
        <v>0</v>
      </c>
      <c r="BQ14" s="391">
        <v>0</v>
      </c>
      <c r="BR14" s="391">
        <v>0</v>
      </c>
      <c r="BS14" s="391">
        <v>0</v>
      </c>
      <c r="BT14" s="391">
        <v>0</v>
      </c>
      <c r="BU14" s="391">
        <v>0</v>
      </c>
      <c r="BV14" s="391">
        <v>0</v>
      </c>
      <c r="BW14" s="391">
        <v>0</v>
      </c>
      <c r="BX14" s="391">
        <v>0</v>
      </c>
      <c r="BY14" s="391">
        <v>0</v>
      </c>
      <c r="BZ14" s="391">
        <v>0</v>
      </c>
      <c r="CA14" s="391">
        <v>0</v>
      </c>
      <c r="CB14" s="391">
        <v>0</v>
      </c>
      <c r="CC14" s="391">
        <v>0</v>
      </c>
      <c r="CD14" s="391">
        <v>0</v>
      </c>
      <c r="CE14" s="391">
        <v>0</v>
      </c>
      <c r="CF14" s="391">
        <v>0</v>
      </c>
      <c r="CG14" s="391">
        <v>0</v>
      </c>
      <c r="CH14" s="391">
        <v>0</v>
      </c>
      <c r="CI14" s="391">
        <v>0</v>
      </c>
      <c r="CJ14" s="391">
        <v>0</v>
      </c>
      <c r="CK14" s="391">
        <v>0</v>
      </c>
      <c r="CL14" s="391">
        <v>0</v>
      </c>
      <c r="CM14" s="391">
        <v>0</v>
      </c>
      <c r="CN14" s="391">
        <v>0</v>
      </c>
      <c r="CO14" s="391">
        <v>0</v>
      </c>
      <c r="CP14" s="391">
        <v>0</v>
      </c>
      <c r="CQ14" s="391">
        <v>0</v>
      </c>
      <c r="CR14" s="391">
        <v>0</v>
      </c>
      <c r="CS14" s="391">
        <v>0</v>
      </c>
      <c r="CT14" s="391">
        <v>0</v>
      </c>
      <c r="CU14" s="391">
        <v>0</v>
      </c>
      <c r="CV14" s="391">
        <v>0</v>
      </c>
      <c r="CW14" s="391">
        <v>0</v>
      </c>
      <c r="CX14" s="391">
        <v>0</v>
      </c>
      <c r="CY14" s="391">
        <v>0</v>
      </c>
      <c r="CZ14" s="391">
        <v>0</v>
      </c>
      <c r="DA14" s="391">
        <v>0</v>
      </c>
      <c r="DB14" s="391">
        <v>0</v>
      </c>
      <c r="DC14" s="391">
        <v>0</v>
      </c>
      <c r="DD14" s="391">
        <v>0</v>
      </c>
      <c r="DE14" s="391">
        <v>0</v>
      </c>
      <c r="DF14" s="391">
        <v>0</v>
      </c>
      <c r="DG14" s="391">
        <v>0</v>
      </c>
      <c r="DH14" s="391">
        <v>0</v>
      </c>
      <c r="DI14" s="391">
        <v>0</v>
      </c>
      <c r="DJ14" s="391">
        <v>0</v>
      </c>
      <c r="DK14" s="391">
        <v>0</v>
      </c>
      <c r="DL14" s="391">
        <v>0</v>
      </c>
      <c r="DM14" s="391">
        <v>0</v>
      </c>
      <c r="DN14" s="391">
        <v>0</v>
      </c>
      <c r="DO14" s="391">
        <v>0</v>
      </c>
      <c r="DP14" s="391">
        <v>0</v>
      </c>
      <c r="DQ14" s="391">
        <v>0</v>
      </c>
      <c r="DR14" s="391">
        <v>0</v>
      </c>
      <c r="DS14" s="391">
        <v>0</v>
      </c>
    </row>
    <row r="15" spans="1:123" ht="12.75">
      <c r="A15" s="389">
        <f t="shared" si="0"/>
        <v>0</v>
      </c>
      <c r="B15" s="389">
        <f t="shared" si="1"/>
        <v>0</v>
      </c>
      <c r="C15" s="389">
        <f t="shared" si="2"/>
        <v>0</v>
      </c>
      <c r="D15" s="389">
        <f t="shared" si="3"/>
        <v>0</v>
      </c>
      <c r="E15" s="389">
        <f t="shared" si="4"/>
        <v>0</v>
      </c>
      <c r="F15" s="389">
        <v>82</v>
      </c>
      <c r="G15" s="389">
        <f t="shared" si="5"/>
        <v>2018</v>
      </c>
      <c r="H15" s="389">
        <f t="shared" si="6"/>
        <v>4</v>
      </c>
      <c r="I15" s="389">
        <v>0</v>
      </c>
      <c r="L15" s="391">
        <f>'82-samorz.osoba prawna'!C34</f>
        <v>0</v>
      </c>
      <c r="M15" s="391">
        <f>'82-samorz.osoba prawna'!D34</f>
        <v>0</v>
      </c>
      <c r="N15" s="391">
        <f>'82-samorz.osoba prawna'!E34</f>
        <v>0</v>
      </c>
      <c r="O15" s="391">
        <f>'82-samorz.osoba prawna'!F34</f>
        <v>0</v>
      </c>
      <c r="P15" s="391">
        <f>'82-samorz.osoba prawna'!G34</f>
        <v>0</v>
      </c>
      <c r="Q15" s="391">
        <f>'82-samorz.osoba prawna'!H34</f>
        <v>0</v>
      </c>
      <c r="R15" s="391">
        <f>'82-samorz.osoba prawna'!I34</f>
        <v>0</v>
      </c>
      <c r="S15" s="391">
        <f>'82-samorz.osoba prawna'!J34</f>
        <v>0</v>
      </c>
      <c r="T15" s="391">
        <f>'82-samorz.osoba prawna'!K34</f>
        <v>0</v>
      </c>
      <c r="U15" s="391">
        <f>'82-samorz.osoba prawna'!L34</f>
        <v>0</v>
      </c>
      <c r="V15" s="391">
        <f>'82-samorz.osoba prawna'!M34</f>
        <v>0</v>
      </c>
      <c r="W15" s="391">
        <f>'82-samorz.osoba prawna'!N34</f>
        <v>0</v>
      </c>
      <c r="X15" s="391">
        <f>'82-samorz.osoba prawna'!O34</f>
        <v>0</v>
      </c>
      <c r="Y15" s="391">
        <f>'82-samorz.osoba prawna'!P34</f>
        <v>0</v>
      </c>
      <c r="Z15" s="391">
        <f>'82-samorz.osoba prawna'!Q34</f>
        <v>0</v>
      </c>
      <c r="AA15" s="391">
        <f>'82-samorz.osoba prawna'!R34</f>
        <v>0</v>
      </c>
      <c r="AB15" s="391">
        <f>'82-samorz.osoba prawna'!C35</f>
        <v>0</v>
      </c>
      <c r="AC15" s="391">
        <f>'82-samorz.osoba prawna'!D35</f>
        <v>0</v>
      </c>
      <c r="AD15" s="391">
        <f>'82-samorz.osoba prawna'!E35</f>
        <v>0</v>
      </c>
      <c r="AE15" s="391">
        <f>'82-samorz.osoba prawna'!F35</f>
        <v>0</v>
      </c>
      <c r="AF15" s="391">
        <f>'82-samorz.osoba prawna'!G35</f>
        <v>0</v>
      </c>
      <c r="AG15" s="391">
        <f>'82-samorz.osoba prawna'!H35</f>
        <v>0</v>
      </c>
      <c r="AH15" s="391">
        <f>'82-samorz.osoba prawna'!I35</f>
        <v>0</v>
      </c>
      <c r="AI15" s="391">
        <f>'82-samorz.osoba prawna'!J35</f>
        <v>0</v>
      </c>
      <c r="AJ15" s="391">
        <f>'82-samorz.osoba prawna'!K35</f>
        <v>0</v>
      </c>
      <c r="AK15" s="391">
        <f>'82-samorz.osoba prawna'!L35</f>
        <v>0</v>
      </c>
      <c r="AL15" s="391">
        <f>'82-samorz.osoba prawna'!M35</f>
        <v>0</v>
      </c>
      <c r="AM15" s="391">
        <f>'82-samorz.osoba prawna'!N35</f>
        <v>0</v>
      </c>
      <c r="AN15" s="391">
        <f>'82-samorz.osoba prawna'!O35</f>
        <v>0</v>
      </c>
      <c r="AO15" s="391">
        <f>'82-samorz.osoba prawna'!P35</f>
        <v>0</v>
      </c>
      <c r="AP15" s="391">
        <f>'82-samorz.osoba prawna'!Q35</f>
        <v>0</v>
      </c>
      <c r="AQ15" s="391">
        <f>'82-samorz.osoba prawna'!R35</f>
        <v>0</v>
      </c>
      <c r="AR15" s="391">
        <f>'82-samorz.osoba prawna'!C36</f>
        <v>0</v>
      </c>
      <c r="AS15" s="391">
        <f>'82-samorz.osoba prawna'!D36</f>
        <v>0</v>
      </c>
      <c r="AT15" s="391">
        <f>'82-samorz.osoba prawna'!E36</f>
        <v>0</v>
      </c>
      <c r="AU15" s="391">
        <f>'82-samorz.osoba prawna'!F36</f>
        <v>0</v>
      </c>
      <c r="AV15" s="391">
        <f>'82-samorz.osoba prawna'!G36</f>
        <v>0</v>
      </c>
      <c r="AW15" s="391">
        <f>'82-samorz.osoba prawna'!H36</f>
        <v>0</v>
      </c>
      <c r="AX15" s="391">
        <f>'82-samorz.osoba prawna'!I36</f>
        <v>0</v>
      </c>
      <c r="AY15" s="391">
        <f>'82-samorz.osoba prawna'!J36</f>
        <v>0</v>
      </c>
      <c r="AZ15" s="391">
        <f>'82-samorz.osoba prawna'!K36</f>
        <v>0</v>
      </c>
      <c r="BA15" s="391">
        <f>'82-samorz.osoba prawna'!L36</f>
        <v>0</v>
      </c>
      <c r="BB15" s="391">
        <f>'82-samorz.osoba prawna'!M36</f>
        <v>0</v>
      </c>
      <c r="BC15" s="391">
        <f>'82-samorz.osoba prawna'!N36</f>
        <v>0</v>
      </c>
      <c r="BD15" s="391">
        <f>'82-samorz.osoba prawna'!O36</f>
        <v>0</v>
      </c>
      <c r="BE15" s="391">
        <f>'82-samorz.osoba prawna'!P36</f>
        <v>0</v>
      </c>
      <c r="BF15" s="391">
        <f>'82-samorz.osoba prawna'!Q36</f>
        <v>0</v>
      </c>
      <c r="BG15" s="391">
        <f>'82-samorz.osoba prawna'!R36</f>
        <v>0</v>
      </c>
      <c r="BH15" s="391">
        <f>'82-samorz.osoba prawna'!C37</f>
        <v>0</v>
      </c>
      <c r="BI15" s="391">
        <f>'82-samorz.osoba prawna'!D37</f>
        <v>0</v>
      </c>
      <c r="BJ15" s="391">
        <f>'82-samorz.osoba prawna'!E37</f>
        <v>0</v>
      </c>
      <c r="BK15" s="391">
        <f>'82-samorz.osoba prawna'!F37</f>
        <v>0</v>
      </c>
      <c r="BL15" s="391">
        <f>'82-samorz.osoba prawna'!G37</f>
        <v>0</v>
      </c>
      <c r="BM15" s="391">
        <f>'82-samorz.osoba prawna'!H37</f>
        <v>0</v>
      </c>
      <c r="BN15" s="391">
        <f>'82-samorz.osoba prawna'!I37</f>
        <v>0</v>
      </c>
      <c r="BO15" s="391">
        <f>'82-samorz.osoba prawna'!J37</f>
        <v>0</v>
      </c>
      <c r="BP15" s="391">
        <f>'82-samorz.osoba prawna'!K37</f>
        <v>0</v>
      </c>
      <c r="BQ15" s="391">
        <f>'82-samorz.osoba prawna'!L37</f>
        <v>0</v>
      </c>
      <c r="BR15" s="391">
        <f>'82-samorz.osoba prawna'!M37</f>
        <v>0</v>
      </c>
      <c r="BS15" s="391">
        <f>'82-samorz.osoba prawna'!N37</f>
        <v>0</v>
      </c>
      <c r="BT15" s="391">
        <f>'82-samorz.osoba prawna'!O37</f>
        <v>0</v>
      </c>
      <c r="BU15" s="391">
        <f>'82-samorz.osoba prawna'!P37</f>
        <v>0</v>
      </c>
      <c r="BV15" s="391">
        <f>'82-samorz.osoba prawna'!Q37</f>
        <v>0</v>
      </c>
      <c r="BW15" s="391">
        <f>'82-samorz.osoba prawna'!R37</f>
        <v>0</v>
      </c>
      <c r="BX15" s="391">
        <f>'82-samorz.osoba prawna'!C38</f>
        <v>0</v>
      </c>
      <c r="BY15" s="391">
        <f>'82-samorz.osoba prawna'!D38</f>
        <v>0</v>
      </c>
      <c r="BZ15" s="391">
        <f>'82-samorz.osoba prawna'!E38</f>
        <v>0</v>
      </c>
      <c r="CA15" s="391">
        <f>'82-samorz.osoba prawna'!F38</f>
        <v>0</v>
      </c>
      <c r="CB15" s="391">
        <f>'82-samorz.osoba prawna'!G38</f>
        <v>0</v>
      </c>
      <c r="CC15" s="391">
        <f>'82-samorz.osoba prawna'!H38</f>
        <v>0</v>
      </c>
      <c r="CD15" s="391">
        <f>'82-samorz.osoba prawna'!I38</f>
        <v>0</v>
      </c>
      <c r="CE15" s="391">
        <f>'82-samorz.osoba prawna'!J38</f>
        <v>0</v>
      </c>
      <c r="CF15" s="391">
        <f>'82-samorz.osoba prawna'!K38</f>
        <v>0</v>
      </c>
      <c r="CG15" s="391">
        <f>'82-samorz.osoba prawna'!L38</f>
        <v>0</v>
      </c>
      <c r="CH15" s="391">
        <f>'82-samorz.osoba prawna'!M38</f>
        <v>0</v>
      </c>
      <c r="CI15" s="391">
        <f>'82-samorz.osoba prawna'!N38</f>
        <v>0</v>
      </c>
      <c r="CJ15" s="391">
        <f>'82-samorz.osoba prawna'!O38</f>
        <v>0</v>
      </c>
      <c r="CK15" s="391">
        <f>'82-samorz.osoba prawna'!P38</f>
        <v>0</v>
      </c>
      <c r="CL15" s="391">
        <f>'82-samorz.osoba prawna'!Q38</f>
        <v>0</v>
      </c>
      <c r="CM15" s="391">
        <f>'82-samorz.osoba prawna'!R38</f>
        <v>0</v>
      </c>
      <c r="CN15" s="391">
        <f>'82-samorz.osoba prawna'!C39</f>
        <v>0</v>
      </c>
      <c r="CO15" s="391">
        <f>'82-samorz.osoba prawna'!D39</f>
        <v>0</v>
      </c>
      <c r="CP15" s="391">
        <f>'82-samorz.osoba prawna'!E39</f>
        <v>0</v>
      </c>
      <c r="CQ15" s="391">
        <f>'82-samorz.osoba prawna'!F39</f>
        <v>0</v>
      </c>
      <c r="CR15" s="391">
        <f>'82-samorz.osoba prawna'!G39</f>
        <v>0</v>
      </c>
      <c r="CS15" s="391">
        <f>'82-samorz.osoba prawna'!H39</f>
        <v>0</v>
      </c>
      <c r="CT15" s="391">
        <f>'82-samorz.osoba prawna'!I39</f>
        <v>0</v>
      </c>
      <c r="CU15" s="391">
        <f>'82-samorz.osoba prawna'!J39</f>
        <v>0</v>
      </c>
      <c r="CV15" s="391">
        <f>'82-samorz.osoba prawna'!K39</f>
        <v>0</v>
      </c>
      <c r="CW15" s="391">
        <f>'82-samorz.osoba prawna'!L39</f>
        <v>0</v>
      </c>
      <c r="CX15" s="391">
        <f>'82-samorz.osoba prawna'!M39</f>
        <v>0</v>
      </c>
      <c r="CY15" s="391">
        <f>'82-samorz.osoba prawna'!N39</f>
        <v>0</v>
      </c>
      <c r="CZ15" s="391">
        <f>'82-samorz.osoba prawna'!O39</f>
        <v>0</v>
      </c>
      <c r="DA15" s="391">
        <f>'82-samorz.osoba prawna'!P39</f>
        <v>0</v>
      </c>
      <c r="DB15" s="391">
        <f>'82-samorz.osoba prawna'!Q39</f>
        <v>0</v>
      </c>
      <c r="DC15" s="391">
        <f>'82-samorz.osoba prawna'!R39</f>
        <v>0</v>
      </c>
      <c r="DD15" s="391">
        <f>'82-samorz.osoba prawna'!C40</f>
        <v>0</v>
      </c>
      <c r="DE15" s="391">
        <f>'82-samorz.osoba prawna'!D40</f>
        <v>0</v>
      </c>
      <c r="DF15" s="391">
        <f>'82-samorz.osoba prawna'!E40</f>
        <v>0</v>
      </c>
      <c r="DG15" s="391">
        <f>'82-samorz.osoba prawna'!F40</f>
        <v>0</v>
      </c>
      <c r="DH15" s="391">
        <f>'82-samorz.osoba prawna'!G40</f>
        <v>0</v>
      </c>
      <c r="DI15" s="391">
        <f>'82-samorz.osoba prawna'!H40</f>
        <v>0</v>
      </c>
      <c r="DJ15" s="391">
        <f>'82-samorz.osoba prawna'!I40</f>
        <v>0</v>
      </c>
      <c r="DK15" s="391">
        <f>'82-samorz.osoba prawna'!J40</f>
        <v>0</v>
      </c>
      <c r="DL15" s="391">
        <f>'82-samorz.osoba prawna'!K40</f>
        <v>0</v>
      </c>
      <c r="DM15" s="391">
        <f>'82-samorz.osoba prawna'!L40</f>
        <v>0</v>
      </c>
      <c r="DN15" s="391">
        <f>'82-samorz.osoba prawna'!M40</f>
        <v>0</v>
      </c>
      <c r="DO15" s="391">
        <f>'82-samorz.osoba prawna'!N40</f>
        <v>0</v>
      </c>
      <c r="DP15" s="391">
        <f>'82-samorz.osoba prawna'!O40</f>
        <v>0</v>
      </c>
      <c r="DQ15" s="391">
        <f>'82-samorz.osoba prawna'!P40</f>
        <v>0</v>
      </c>
      <c r="DR15" s="391">
        <f>'82-samorz.osoba prawna'!Q40</f>
        <v>0</v>
      </c>
      <c r="DS15" s="391">
        <f>'82-samorz.osoba prawna'!R40</f>
        <v>0</v>
      </c>
    </row>
    <row r="16" spans="1:123" ht="12.75">
      <c r="A16" s="389">
        <f t="shared" si="0"/>
        <v>0</v>
      </c>
      <c r="B16" s="389">
        <f t="shared" si="1"/>
        <v>0</v>
      </c>
      <c r="C16" s="389">
        <f t="shared" si="2"/>
        <v>0</v>
      </c>
      <c r="D16" s="389">
        <f t="shared" si="3"/>
        <v>0</v>
      </c>
      <c r="E16" s="389">
        <f t="shared" si="4"/>
        <v>0</v>
      </c>
      <c r="F16" s="388">
        <v>90</v>
      </c>
      <c r="G16" s="389">
        <f t="shared" si="5"/>
        <v>2018</v>
      </c>
      <c r="H16" s="389">
        <f t="shared" si="6"/>
        <v>4</v>
      </c>
      <c r="I16" s="389">
        <v>0</v>
      </c>
      <c r="L16" s="391">
        <v>0</v>
      </c>
      <c r="M16" s="391">
        <v>0</v>
      </c>
      <c r="N16" s="391">
        <v>0</v>
      </c>
      <c r="O16" s="391">
        <v>0</v>
      </c>
      <c r="P16" s="391">
        <v>0</v>
      </c>
      <c r="Q16" s="391">
        <v>0</v>
      </c>
      <c r="R16" s="391">
        <v>0</v>
      </c>
      <c r="S16" s="391">
        <v>0</v>
      </c>
      <c r="T16" s="391">
        <v>0</v>
      </c>
      <c r="U16" s="391">
        <v>0</v>
      </c>
      <c r="V16" s="391">
        <v>0</v>
      </c>
      <c r="W16" s="391">
        <v>0</v>
      </c>
      <c r="X16" s="391">
        <v>0</v>
      </c>
      <c r="Y16" s="391">
        <v>0</v>
      </c>
      <c r="Z16" s="391">
        <v>0</v>
      </c>
      <c r="AA16" s="391">
        <v>0</v>
      </c>
      <c r="AB16" s="391">
        <v>0</v>
      </c>
      <c r="AC16" s="391">
        <v>0</v>
      </c>
      <c r="AD16" s="391">
        <v>0</v>
      </c>
      <c r="AE16" s="391">
        <v>0</v>
      </c>
      <c r="AF16" s="391">
        <v>0</v>
      </c>
      <c r="AG16" s="391">
        <v>0</v>
      </c>
      <c r="AH16" s="391">
        <v>0</v>
      </c>
      <c r="AI16" s="391">
        <v>0</v>
      </c>
      <c r="AJ16" s="391">
        <v>0</v>
      </c>
      <c r="AK16" s="391">
        <v>0</v>
      </c>
      <c r="AL16" s="391">
        <v>0</v>
      </c>
      <c r="AM16" s="391">
        <v>0</v>
      </c>
      <c r="AN16" s="391">
        <v>0</v>
      </c>
      <c r="AO16" s="391">
        <v>0</v>
      </c>
      <c r="AP16" s="391">
        <v>0</v>
      </c>
      <c r="AQ16" s="391">
        <v>0</v>
      </c>
      <c r="AR16" s="391">
        <v>0</v>
      </c>
      <c r="AS16" s="391">
        <v>0</v>
      </c>
      <c r="AT16" s="391">
        <v>0</v>
      </c>
      <c r="AU16" s="391">
        <v>0</v>
      </c>
      <c r="AV16" s="391">
        <v>0</v>
      </c>
      <c r="AW16" s="391">
        <v>0</v>
      </c>
      <c r="AX16" s="391">
        <v>0</v>
      </c>
      <c r="AY16" s="391">
        <v>0</v>
      </c>
      <c r="AZ16" s="391">
        <v>0</v>
      </c>
      <c r="BA16" s="391">
        <v>0</v>
      </c>
      <c r="BB16" s="391">
        <v>0</v>
      </c>
      <c r="BC16" s="391">
        <v>0</v>
      </c>
      <c r="BD16" s="391">
        <v>0</v>
      </c>
      <c r="BE16" s="391">
        <v>0</v>
      </c>
      <c r="BF16" s="391">
        <v>0</v>
      </c>
      <c r="BG16" s="391">
        <v>0</v>
      </c>
      <c r="BH16" s="391">
        <v>0</v>
      </c>
      <c r="BI16" s="391">
        <v>0</v>
      </c>
      <c r="BJ16" s="391">
        <v>0</v>
      </c>
      <c r="BK16" s="391">
        <v>0</v>
      </c>
      <c r="BL16" s="391">
        <v>0</v>
      </c>
      <c r="BM16" s="391">
        <v>0</v>
      </c>
      <c r="BN16" s="391">
        <v>0</v>
      </c>
      <c r="BO16" s="391">
        <v>0</v>
      </c>
      <c r="BP16" s="391">
        <v>0</v>
      </c>
      <c r="BQ16" s="391">
        <v>0</v>
      </c>
      <c r="BR16" s="391">
        <v>0</v>
      </c>
      <c r="BS16" s="391">
        <v>0</v>
      </c>
      <c r="BT16" s="391">
        <v>0</v>
      </c>
      <c r="BU16" s="391">
        <v>0</v>
      </c>
      <c r="BV16" s="391">
        <v>0</v>
      </c>
      <c r="BW16" s="391">
        <v>0</v>
      </c>
      <c r="BX16" s="391">
        <v>0</v>
      </c>
      <c r="BY16" s="391">
        <v>0</v>
      </c>
      <c r="BZ16" s="391">
        <v>0</v>
      </c>
      <c r="CA16" s="391">
        <v>0</v>
      </c>
      <c r="CB16" s="391">
        <v>0</v>
      </c>
      <c r="CC16" s="391">
        <v>0</v>
      </c>
      <c r="CD16" s="391">
        <v>0</v>
      </c>
      <c r="CE16" s="391">
        <v>0</v>
      </c>
      <c r="CF16" s="391">
        <v>0</v>
      </c>
      <c r="CG16" s="391">
        <v>0</v>
      </c>
      <c r="CH16" s="391">
        <v>0</v>
      </c>
      <c r="CI16" s="391">
        <v>0</v>
      </c>
      <c r="CJ16" s="391">
        <v>0</v>
      </c>
      <c r="CK16" s="391">
        <v>0</v>
      </c>
      <c r="CL16" s="391">
        <v>0</v>
      </c>
      <c r="CM16" s="391">
        <v>0</v>
      </c>
      <c r="CN16" s="391">
        <v>0</v>
      </c>
      <c r="CO16" s="391">
        <v>0</v>
      </c>
      <c r="CP16" s="391">
        <v>0</v>
      </c>
      <c r="CQ16" s="391">
        <v>0</v>
      </c>
      <c r="CR16" s="391">
        <v>0</v>
      </c>
      <c r="CS16" s="391">
        <v>0</v>
      </c>
      <c r="CT16" s="391">
        <v>0</v>
      </c>
      <c r="CU16" s="391">
        <v>0</v>
      </c>
      <c r="CV16" s="391">
        <v>0</v>
      </c>
      <c r="CW16" s="391">
        <v>0</v>
      </c>
      <c r="CX16" s="391">
        <v>0</v>
      </c>
      <c r="CY16" s="391">
        <v>0</v>
      </c>
      <c r="CZ16" s="391">
        <v>0</v>
      </c>
      <c r="DA16" s="391">
        <v>0</v>
      </c>
      <c r="DB16" s="391">
        <v>0</v>
      </c>
      <c r="DC16" s="391">
        <v>0</v>
      </c>
      <c r="DD16" s="391">
        <v>0</v>
      </c>
      <c r="DE16" s="391">
        <v>0</v>
      </c>
      <c r="DF16" s="391">
        <v>0</v>
      </c>
      <c r="DG16" s="391">
        <v>0</v>
      </c>
      <c r="DH16" s="391">
        <v>0</v>
      </c>
      <c r="DI16" s="391">
        <v>0</v>
      </c>
      <c r="DJ16" s="391">
        <v>0</v>
      </c>
      <c r="DK16" s="391">
        <v>0</v>
      </c>
      <c r="DL16" s="391">
        <v>0</v>
      </c>
      <c r="DM16" s="391">
        <v>0</v>
      </c>
      <c r="DN16" s="391">
        <v>0</v>
      </c>
      <c r="DO16" s="391">
        <v>0</v>
      </c>
      <c r="DP16" s="391">
        <v>0</v>
      </c>
      <c r="DQ16" s="391">
        <v>0</v>
      </c>
      <c r="DR16" s="391">
        <v>0</v>
      </c>
      <c r="DS16" s="391">
        <v>0</v>
      </c>
    </row>
    <row r="17" spans="1:123" ht="12.75">
      <c r="A17" s="389">
        <f t="shared" si="0"/>
        <v>0</v>
      </c>
      <c r="B17" s="389">
        <f t="shared" si="1"/>
        <v>0</v>
      </c>
      <c r="C17" s="389">
        <f t="shared" si="2"/>
        <v>0</v>
      </c>
      <c r="D17" s="389">
        <f t="shared" si="3"/>
        <v>0</v>
      </c>
      <c r="E17" s="389">
        <f t="shared" si="4"/>
        <v>0</v>
      </c>
      <c r="F17" s="389">
        <v>99</v>
      </c>
      <c r="G17" s="389">
        <f t="shared" si="5"/>
        <v>2018</v>
      </c>
      <c r="H17" s="389">
        <f t="shared" si="6"/>
        <v>4</v>
      </c>
      <c r="I17" s="389">
        <v>0</v>
      </c>
      <c r="L17" s="390">
        <f>'99-zbiorczo'!C34</f>
        <v>0</v>
      </c>
      <c r="M17" s="390">
        <f>'99-zbiorczo'!D34</f>
        <v>0</v>
      </c>
      <c r="N17" s="390">
        <f>'99-zbiorczo'!E34</f>
        <v>0</v>
      </c>
      <c r="O17" s="390">
        <f>'99-zbiorczo'!F34</f>
        <v>0</v>
      </c>
      <c r="P17" s="390">
        <f>'99-zbiorczo'!G34</f>
        <v>0</v>
      </c>
      <c r="Q17" s="390">
        <f>'99-zbiorczo'!H34</f>
        <v>0</v>
      </c>
      <c r="R17" s="390">
        <f>'99-zbiorczo'!I34</f>
        <v>0</v>
      </c>
      <c r="S17" s="390">
        <f>'99-zbiorczo'!J34</f>
        <v>0</v>
      </c>
      <c r="T17" s="390">
        <f>'99-zbiorczo'!K34</f>
        <v>0</v>
      </c>
      <c r="U17" s="390">
        <f>'99-zbiorczo'!L34</f>
        <v>0</v>
      </c>
      <c r="V17" s="390">
        <f>'99-zbiorczo'!M34</f>
        <v>0</v>
      </c>
      <c r="W17" s="390">
        <f>'99-zbiorczo'!N34</f>
        <v>0</v>
      </c>
      <c r="X17" s="390">
        <f>'99-zbiorczo'!O34</f>
        <v>0</v>
      </c>
      <c r="Y17" s="390">
        <f>'99-zbiorczo'!P34</f>
        <v>0</v>
      </c>
      <c r="Z17" s="390">
        <f>'99-zbiorczo'!Q34</f>
        <v>0</v>
      </c>
      <c r="AA17" s="390">
        <f>'99-zbiorczo'!R34</f>
        <v>0</v>
      </c>
      <c r="AB17" s="390">
        <f>'99-zbiorczo'!C35</f>
        <v>0</v>
      </c>
      <c r="AC17" s="390">
        <f>'99-zbiorczo'!D35</f>
        <v>0</v>
      </c>
      <c r="AD17" s="390">
        <f>'99-zbiorczo'!E35</f>
        <v>0</v>
      </c>
      <c r="AE17" s="390">
        <f>'99-zbiorczo'!F35</f>
        <v>0</v>
      </c>
      <c r="AF17" s="390">
        <f>'99-zbiorczo'!G35</f>
        <v>0</v>
      </c>
      <c r="AG17" s="390">
        <f>'99-zbiorczo'!H35</f>
        <v>0</v>
      </c>
      <c r="AH17" s="390">
        <f>'99-zbiorczo'!I35</f>
        <v>0</v>
      </c>
      <c r="AI17" s="390">
        <f>'99-zbiorczo'!J35</f>
        <v>0</v>
      </c>
      <c r="AJ17" s="390">
        <f>'99-zbiorczo'!K35</f>
        <v>0</v>
      </c>
      <c r="AK17" s="390">
        <f>'99-zbiorczo'!L35</f>
        <v>0</v>
      </c>
      <c r="AL17" s="390">
        <f>'99-zbiorczo'!M35</f>
        <v>0</v>
      </c>
      <c r="AM17" s="390">
        <f>'99-zbiorczo'!N35</f>
        <v>0</v>
      </c>
      <c r="AN17" s="390">
        <f>'99-zbiorczo'!O35</f>
        <v>0</v>
      </c>
      <c r="AO17" s="390">
        <f>'99-zbiorczo'!P35</f>
        <v>0</v>
      </c>
      <c r="AP17" s="390">
        <f>'99-zbiorczo'!Q35</f>
        <v>0</v>
      </c>
      <c r="AQ17" s="390">
        <f>'99-zbiorczo'!R35</f>
        <v>0</v>
      </c>
      <c r="AR17" s="390">
        <f>'99-zbiorczo'!C36</f>
        <v>0</v>
      </c>
      <c r="AS17" s="390">
        <f>'99-zbiorczo'!D36</f>
        <v>0</v>
      </c>
      <c r="AT17" s="390">
        <f>'99-zbiorczo'!E36</f>
        <v>0</v>
      </c>
      <c r="AU17" s="390">
        <f>'99-zbiorczo'!F36</f>
        <v>0</v>
      </c>
      <c r="AV17" s="390">
        <f>'99-zbiorczo'!G36</f>
        <v>0</v>
      </c>
      <c r="AW17" s="390">
        <f>'99-zbiorczo'!H36</f>
        <v>0</v>
      </c>
      <c r="AX17" s="390">
        <f>'99-zbiorczo'!I36</f>
        <v>0</v>
      </c>
      <c r="AY17" s="390">
        <f>'99-zbiorczo'!J36</f>
        <v>0</v>
      </c>
      <c r="AZ17" s="390">
        <f>'99-zbiorczo'!K36</f>
        <v>0</v>
      </c>
      <c r="BA17" s="390">
        <f>'99-zbiorczo'!L36</f>
        <v>0</v>
      </c>
      <c r="BB17" s="390">
        <f>'99-zbiorczo'!M36</f>
        <v>0</v>
      </c>
      <c r="BC17" s="390">
        <f>'99-zbiorczo'!N36</f>
        <v>0</v>
      </c>
      <c r="BD17" s="390">
        <f>'99-zbiorczo'!O36</f>
        <v>0</v>
      </c>
      <c r="BE17" s="390">
        <f>'99-zbiorczo'!P36</f>
        <v>0</v>
      </c>
      <c r="BF17" s="390">
        <f>'99-zbiorczo'!Q36</f>
        <v>0</v>
      </c>
      <c r="BG17" s="390">
        <f>'99-zbiorczo'!R36</f>
        <v>0</v>
      </c>
      <c r="BH17" s="390">
        <f>'99-zbiorczo'!C37</f>
        <v>0</v>
      </c>
      <c r="BI17" s="390">
        <f>'99-zbiorczo'!D37</f>
        <v>0</v>
      </c>
      <c r="BJ17" s="390">
        <f>'99-zbiorczo'!E37</f>
        <v>0</v>
      </c>
      <c r="BK17" s="390">
        <f>'99-zbiorczo'!F37</f>
        <v>0</v>
      </c>
      <c r="BL17" s="390">
        <f>'99-zbiorczo'!G37</f>
        <v>0</v>
      </c>
      <c r="BM17" s="390">
        <f>'99-zbiorczo'!H37</f>
        <v>0</v>
      </c>
      <c r="BN17" s="390">
        <f>'99-zbiorczo'!I37</f>
        <v>0</v>
      </c>
      <c r="BO17" s="390">
        <f>'99-zbiorczo'!J37</f>
        <v>0</v>
      </c>
      <c r="BP17" s="390">
        <f>'99-zbiorczo'!K37</f>
        <v>0</v>
      </c>
      <c r="BQ17" s="390">
        <f>'99-zbiorczo'!L37</f>
        <v>0</v>
      </c>
      <c r="BR17" s="390">
        <f>'99-zbiorczo'!M37</f>
        <v>0</v>
      </c>
      <c r="BS17" s="390">
        <f>'99-zbiorczo'!N37</f>
        <v>0</v>
      </c>
      <c r="BT17" s="390">
        <f>'99-zbiorczo'!O37</f>
        <v>0</v>
      </c>
      <c r="BU17" s="390">
        <f>'99-zbiorczo'!P37</f>
        <v>0</v>
      </c>
      <c r="BV17" s="390">
        <f>'99-zbiorczo'!Q37</f>
        <v>0</v>
      </c>
      <c r="BW17" s="390">
        <f>'99-zbiorczo'!R37</f>
        <v>0</v>
      </c>
      <c r="BX17" s="390">
        <f>'99-zbiorczo'!C38</f>
        <v>0</v>
      </c>
      <c r="BY17" s="390">
        <f>'99-zbiorczo'!D38</f>
        <v>0</v>
      </c>
      <c r="BZ17" s="390">
        <f>'99-zbiorczo'!E38</f>
        <v>0</v>
      </c>
      <c r="CA17" s="390">
        <f>'99-zbiorczo'!F38</f>
        <v>0</v>
      </c>
      <c r="CB17" s="390">
        <f>'99-zbiorczo'!G38</f>
        <v>0</v>
      </c>
      <c r="CC17" s="390">
        <f>'99-zbiorczo'!H38</f>
        <v>0</v>
      </c>
      <c r="CD17" s="390">
        <f>'99-zbiorczo'!I38</f>
        <v>0</v>
      </c>
      <c r="CE17" s="390">
        <f>'99-zbiorczo'!J38</f>
        <v>0</v>
      </c>
      <c r="CF17" s="390">
        <f>'99-zbiorczo'!K38</f>
        <v>0</v>
      </c>
      <c r="CG17" s="390">
        <f>'99-zbiorczo'!L38</f>
        <v>0</v>
      </c>
      <c r="CH17" s="390">
        <f>'99-zbiorczo'!M38</f>
        <v>0</v>
      </c>
      <c r="CI17" s="390">
        <f>'99-zbiorczo'!N38</f>
        <v>0</v>
      </c>
      <c r="CJ17" s="390">
        <f>'99-zbiorczo'!O38</f>
        <v>0</v>
      </c>
      <c r="CK17" s="390">
        <f>'99-zbiorczo'!P38</f>
        <v>0</v>
      </c>
      <c r="CL17" s="390">
        <f>'99-zbiorczo'!Q38</f>
        <v>0</v>
      </c>
      <c r="CM17" s="390">
        <f>'99-zbiorczo'!R38</f>
        <v>0</v>
      </c>
      <c r="CN17" s="390">
        <f>'99-zbiorczo'!C39</f>
        <v>0</v>
      </c>
      <c r="CO17" s="390">
        <f>'99-zbiorczo'!D39</f>
        <v>0</v>
      </c>
      <c r="CP17" s="390">
        <f>'99-zbiorczo'!E39</f>
        <v>0</v>
      </c>
      <c r="CQ17" s="390">
        <f>'99-zbiorczo'!F39</f>
        <v>0</v>
      </c>
      <c r="CR17" s="390">
        <f>'99-zbiorczo'!G39</f>
        <v>0</v>
      </c>
      <c r="CS17" s="390">
        <f>'99-zbiorczo'!H39</f>
        <v>0</v>
      </c>
      <c r="CT17" s="390">
        <f>'99-zbiorczo'!I39</f>
        <v>0</v>
      </c>
      <c r="CU17" s="390">
        <f>'99-zbiorczo'!J39</f>
        <v>0</v>
      </c>
      <c r="CV17" s="390">
        <f>'99-zbiorczo'!K39</f>
        <v>0</v>
      </c>
      <c r="CW17" s="390">
        <f>'99-zbiorczo'!L39</f>
        <v>0</v>
      </c>
      <c r="CX17" s="390">
        <f>'99-zbiorczo'!M39</f>
        <v>0</v>
      </c>
      <c r="CY17" s="390">
        <f>'99-zbiorczo'!N39</f>
        <v>0</v>
      </c>
      <c r="CZ17" s="390">
        <f>'99-zbiorczo'!O39</f>
        <v>0</v>
      </c>
      <c r="DA17" s="390">
        <f>'99-zbiorczo'!P39</f>
        <v>0</v>
      </c>
      <c r="DB17" s="390">
        <f>'99-zbiorczo'!Q39</f>
        <v>0</v>
      </c>
      <c r="DC17" s="390">
        <f>'99-zbiorczo'!R39</f>
        <v>0</v>
      </c>
      <c r="DD17" s="390">
        <f>'99-zbiorczo'!C40</f>
        <v>0</v>
      </c>
      <c r="DE17" s="390">
        <f>'99-zbiorczo'!D40</f>
        <v>0</v>
      </c>
      <c r="DF17" s="390">
        <f>'99-zbiorczo'!E40</f>
        <v>0</v>
      </c>
      <c r="DG17" s="390">
        <f>'99-zbiorczo'!F40</f>
        <v>0</v>
      </c>
      <c r="DH17" s="390">
        <f>'99-zbiorczo'!G40</f>
        <v>0</v>
      </c>
      <c r="DI17" s="390">
        <f>'99-zbiorczo'!H40</f>
        <v>0</v>
      </c>
      <c r="DJ17" s="390">
        <f>'99-zbiorczo'!I40</f>
        <v>0</v>
      </c>
      <c r="DK17" s="390">
        <f>'99-zbiorczo'!J40</f>
        <v>0</v>
      </c>
      <c r="DL17" s="390">
        <f>'99-zbiorczo'!K40</f>
        <v>0</v>
      </c>
      <c r="DM17" s="390">
        <f>'99-zbiorczo'!L40</f>
        <v>0</v>
      </c>
      <c r="DN17" s="390">
        <f>'99-zbiorczo'!M40</f>
        <v>0</v>
      </c>
      <c r="DO17" s="390">
        <f>'99-zbiorczo'!N40</f>
        <v>0</v>
      </c>
      <c r="DP17" s="390">
        <f>'99-zbiorczo'!O40</f>
        <v>0</v>
      </c>
      <c r="DQ17" s="390">
        <f>'99-zbiorczo'!P40</f>
        <v>0</v>
      </c>
      <c r="DR17" s="390">
        <f>'99-zbiorczo'!Q40</f>
        <v>0</v>
      </c>
      <c r="DS17" s="390">
        <f>'99-zbiorczo'!R40</f>
        <v>0</v>
      </c>
    </row>
    <row r="19" ht="12.75">
      <c r="A19" s="392" t="s">
        <v>285</v>
      </c>
    </row>
    <row r="20" ht="12.75">
      <c r="A20" s="393" t="s">
        <v>286</v>
      </c>
    </row>
    <row r="21" ht="12.75">
      <c r="A21" s="393" t="s">
        <v>287</v>
      </c>
    </row>
    <row r="22" ht="12.75">
      <c r="A22" s="393" t="s">
        <v>288</v>
      </c>
    </row>
    <row r="23" ht="12.75">
      <c r="A23" s="393" t="s">
        <v>289</v>
      </c>
    </row>
  </sheetData>
  <sheetProtection password="D4EF" sheet="1" objects="1" scenarios="1" formatCells="0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23"/>
  <sheetViews>
    <sheetView workbookViewId="0" topLeftCell="T1">
      <selection activeCell="J13" sqref="J13"/>
    </sheetView>
  </sheetViews>
  <sheetFormatPr defaultColWidth="8.00390625" defaultRowHeight="12.75"/>
  <cols>
    <col min="1" max="1" width="12.25390625" style="0" customWidth="1"/>
    <col min="2" max="11" width="9.00390625" style="0" customWidth="1"/>
    <col min="12" max="39" width="10.75390625" style="0" customWidth="1"/>
    <col min="40" max="16384" width="9.00390625" style="0" customWidth="1"/>
  </cols>
  <sheetData>
    <row r="1" spans="1:39" ht="12.75">
      <c r="A1" s="388" t="s">
        <v>114</v>
      </c>
      <c r="B1" s="388" t="s">
        <v>115</v>
      </c>
      <c r="C1" s="388" t="s">
        <v>116</v>
      </c>
      <c r="D1" s="388" t="s">
        <v>117</v>
      </c>
      <c r="E1" s="388" t="s">
        <v>118</v>
      </c>
      <c r="F1" s="388" t="s">
        <v>119</v>
      </c>
      <c r="G1" s="388" t="s">
        <v>120</v>
      </c>
      <c r="H1" s="388" t="s">
        <v>121</v>
      </c>
      <c r="I1" s="388" t="s">
        <v>122</v>
      </c>
      <c r="J1" s="388" t="s">
        <v>123</v>
      </c>
      <c r="K1" s="388" t="s">
        <v>124</v>
      </c>
      <c r="L1" s="388" t="s">
        <v>402</v>
      </c>
      <c r="M1" s="388" t="s">
        <v>403</v>
      </c>
      <c r="N1" s="388" t="s">
        <v>404</v>
      </c>
      <c r="O1" s="388" t="s">
        <v>405</v>
      </c>
      <c r="P1" s="388" t="s">
        <v>406</v>
      </c>
      <c r="Q1" s="388" t="s">
        <v>407</v>
      </c>
      <c r="R1" s="388" t="s">
        <v>408</v>
      </c>
      <c r="S1" s="388" t="s">
        <v>409</v>
      </c>
      <c r="T1" s="388" t="s">
        <v>410</v>
      </c>
      <c r="U1" s="388" t="s">
        <v>411</v>
      </c>
      <c r="V1" s="388" t="s">
        <v>412</v>
      </c>
      <c r="W1" s="388" t="s">
        <v>413</v>
      </c>
      <c r="X1" s="388" t="s">
        <v>414</v>
      </c>
      <c r="Y1" s="388" t="s">
        <v>415</v>
      </c>
      <c r="Z1" s="388" t="s">
        <v>416</v>
      </c>
      <c r="AA1" s="388" t="s">
        <v>417</v>
      </c>
      <c r="AB1" s="388" t="s">
        <v>418</v>
      </c>
      <c r="AC1" s="388" t="s">
        <v>419</v>
      </c>
      <c r="AD1" s="388" t="s">
        <v>420</v>
      </c>
      <c r="AE1" s="388" t="s">
        <v>421</v>
      </c>
      <c r="AF1" s="388" t="s">
        <v>422</v>
      </c>
      <c r="AG1" s="388" t="s">
        <v>423</v>
      </c>
      <c r="AH1" s="388" t="s">
        <v>424</v>
      </c>
      <c r="AI1" s="388" t="s">
        <v>425</v>
      </c>
      <c r="AJ1" s="388" t="s">
        <v>426</v>
      </c>
      <c r="AK1" s="388" t="s">
        <v>427</v>
      </c>
      <c r="AL1" s="388" t="s">
        <v>428</v>
      </c>
      <c r="AM1" s="388" t="s">
        <v>429</v>
      </c>
    </row>
    <row r="2" spans="1:39" ht="12.75">
      <c r="A2" s="389">
        <f aca="true" t="shared" si="0" ref="A2:A17">+TEXT(WKOD,"00")&amp;TEXT(PK,"00")&amp;TEXT(GK,"00")&amp;TEXT(GT,"0")&amp;"00"</f>
        <v>0</v>
      </c>
      <c r="B2" s="389">
        <f aca="true" t="shared" si="1" ref="B2:B17">+TEXT(WKOD,"00")</f>
        <v>0</v>
      </c>
      <c r="C2" s="389">
        <f aca="true" t="shared" si="2" ref="C2:C17">+TEXT(PK,"00")</f>
        <v>0</v>
      </c>
      <c r="D2" s="389">
        <f aca="true" t="shared" si="3" ref="D2:D17">+TEXT(GK,"00")</f>
        <v>0</v>
      </c>
      <c r="E2" s="389">
        <f aca="true" t="shared" si="4" ref="E2:E17">+TEXT(GT,"0")</f>
        <v>0</v>
      </c>
      <c r="F2" s="388">
        <v>11</v>
      </c>
      <c r="G2" s="389">
        <f aca="true" t="shared" si="5" ref="G2:G17">+ROK</f>
        <v>2018</v>
      </c>
      <c r="H2" s="389">
        <f aca="true" t="shared" si="6" ref="H2:H17">+KWARTAL</f>
        <v>4</v>
      </c>
      <c r="I2" s="389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</row>
    <row r="3" spans="1:39" ht="12.75">
      <c r="A3" s="389">
        <f t="shared" si="0"/>
        <v>0</v>
      </c>
      <c r="B3" s="389">
        <f t="shared" si="1"/>
        <v>0</v>
      </c>
      <c r="C3" s="389">
        <f t="shared" si="2"/>
        <v>0</v>
      </c>
      <c r="D3" s="389">
        <f t="shared" si="3"/>
        <v>0</v>
      </c>
      <c r="E3" s="389">
        <f t="shared" si="4"/>
        <v>0</v>
      </c>
      <c r="F3" s="389">
        <v>20</v>
      </c>
      <c r="G3" s="389">
        <f t="shared" si="5"/>
        <v>2018</v>
      </c>
      <c r="H3" s="389">
        <f t="shared" si="6"/>
        <v>4</v>
      </c>
      <c r="I3" s="389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</row>
    <row r="4" spans="1:39" ht="12.75">
      <c r="A4" s="389">
        <f t="shared" si="0"/>
        <v>0</v>
      </c>
      <c r="B4" s="389">
        <f t="shared" si="1"/>
        <v>0</v>
      </c>
      <c r="C4" s="389">
        <f t="shared" si="2"/>
        <v>0</v>
      </c>
      <c r="D4" s="389">
        <f t="shared" si="3"/>
        <v>0</v>
      </c>
      <c r="E4" s="389">
        <f t="shared" si="4"/>
        <v>0</v>
      </c>
      <c r="F4" s="389">
        <v>31</v>
      </c>
      <c r="G4" s="389">
        <f t="shared" si="5"/>
        <v>2018</v>
      </c>
      <c r="H4" s="389">
        <f t="shared" si="6"/>
        <v>4</v>
      </c>
      <c r="I4" s="389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</row>
    <row r="5" spans="1:39" ht="12.75">
      <c r="A5" s="389">
        <f t="shared" si="0"/>
        <v>0</v>
      </c>
      <c r="B5" s="389">
        <f t="shared" si="1"/>
        <v>0</v>
      </c>
      <c r="C5" s="389">
        <f t="shared" si="2"/>
        <v>0</v>
      </c>
      <c r="D5" s="389">
        <f t="shared" si="3"/>
        <v>0</v>
      </c>
      <c r="E5" s="389">
        <f t="shared" si="4"/>
        <v>0</v>
      </c>
      <c r="F5" s="389">
        <v>41</v>
      </c>
      <c r="G5" s="389">
        <f t="shared" si="5"/>
        <v>2018</v>
      </c>
      <c r="H5" s="389">
        <f t="shared" si="6"/>
        <v>4</v>
      </c>
      <c r="I5" s="389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</row>
    <row r="6" spans="1:39" ht="12.75">
      <c r="A6" s="389">
        <f t="shared" si="0"/>
        <v>0</v>
      </c>
      <c r="B6" s="389">
        <f t="shared" si="1"/>
        <v>0</v>
      </c>
      <c r="C6" s="389">
        <f t="shared" si="2"/>
        <v>0</v>
      </c>
      <c r="D6" s="389">
        <f t="shared" si="3"/>
        <v>0</v>
      </c>
      <c r="E6" s="389">
        <f t="shared" si="4"/>
        <v>0</v>
      </c>
      <c r="F6" s="389">
        <v>42</v>
      </c>
      <c r="G6" s="389">
        <f t="shared" si="5"/>
        <v>2018</v>
      </c>
      <c r="H6" s="389">
        <f t="shared" si="6"/>
        <v>4</v>
      </c>
      <c r="I6" s="389">
        <v>0</v>
      </c>
      <c r="L6">
        <f>'42-samorz.inst.kult.'!F51</f>
        <v>0</v>
      </c>
      <c r="M6">
        <f>'42-samorz.inst.kult.'!G51</f>
        <v>0</v>
      </c>
      <c r="N6">
        <f>'42-samorz.inst.kult.'!H51</f>
        <v>0</v>
      </c>
      <c r="O6">
        <f>'42-samorz.inst.kult.'!I51</f>
        <v>0</v>
      </c>
      <c r="P6">
        <f>'42-samorz.inst.kult.'!J51</f>
        <v>0</v>
      </c>
      <c r="Q6">
        <f>'42-samorz.inst.kult.'!K51</f>
        <v>0</v>
      </c>
      <c r="R6">
        <f>'42-samorz.inst.kult.'!L51</f>
        <v>0</v>
      </c>
      <c r="S6">
        <f>'42-samorz.inst.kult.'!F52</f>
        <v>0</v>
      </c>
      <c r="T6">
        <f>'42-samorz.inst.kult.'!G52</f>
        <v>0</v>
      </c>
      <c r="U6">
        <f>'42-samorz.inst.kult.'!H52</f>
        <v>0</v>
      </c>
      <c r="V6">
        <f>'42-samorz.inst.kult.'!I52</f>
        <v>0</v>
      </c>
      <c r="W6">
        <f>'42-samorz.inst.kult.'!J52</f>
        <v>0</v>
      </c>
      <c r="X6">
        <f>'42-samorz.inst.kult.'!K52</f>
        <v>0</v>
      </c>
      <c r="Y6">
        <f>'42-samorz.inst.kult.'!L52</f>
        <v>0</v>
      </c>
      <c r="Z6">
        <f>'42-samorz.inst.kult.'!F53</f>
        <v>0</v>
      </c>
      <c r="AA6">
        <f>'42-samorz.inst.kult.'!G53</f>
        <v>0</v>
      </c>
      <c r="AB6">
        <f>'42-samorz.inst.kult.'!H53</f>
        <v>0</v>
      </c>
      <c r="AC6">
        <f>'42-samorz.inst.kult.'!I53</f>
        <v>0</v>
      </c>
      <c r="AD6">
        <f>'42-samorz.inst.kult.'!J53</f>
        <v>0</v>
      </c>
      <c r="AE6">
        <f>'42-samorz.inst.kult.'!K53</f>
        <v>0</v>
      </c>
      <c r="AF6">
        <f>'42-samorz.inst.kult.'!L53</f>
        <v>0</v>
      </c>
      <c r="AG6">
        <f>'42-samorz.inst.kult.'!F54</f>
        <v>0</v>
      </c>
      <c r="AH6">
        <f>'42-samorz.inst.kult.'!G54</f>
        <v>0</v>
      </c>
      <c r="AI6">
        <f>'42-samorz.inst.kult.'!H54</f>
        <v>0</v>
      </c>
      <c r="AJ6">
        <f>'42-samorz.inst.kult.'!I54</f>
        <v>0</v>
      </c>
      <c r="AK6">
        <f>'42-samorz.inst.kult.'!J54</f>
        <v>0</v>
      </c>
      <c r="AL6">
        <f>'42-samorz.inst.kult.'!K54</f>
        <v>0</v>
      </c>
      <c r="AM6">
        <f>'42-samorz.inst.kult.'!L54</f>
        <v>0</v>
      </c>
    </row>
    <row r="7" spans="1:39" ht="12.75">
      <c r="A7" s="389">
        <f t="shared" si="0"/>
        <v>0</v>
      </c>
      <c r="B7" s="389">
        <f t="shared" si="1"/>
        <v>0</v>
      </c>
      <c r="C7" s="389">
        <f t="shared" si="2"/>
        <v>0</v>
      </c>
      <c r="D7" s="389">
        <f t="shared" si="3"/>
        <v>0</v>
      </c>
      <c r="E7" s="389">
        <f t="shared" si="4"/>
        <v>0</v>
      </c>
      <c r="F7" s="389">
        <v>50</v>
      </c>
      <c r="G7" s="389">
        <f t="shared" si="5"/>
        <v>2018</v>
      </c>
      <c r="H7" s="389">
        <f t="shared" si="6"/>
        <v>4</v>
      </c>
      <c r="I7" s="389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</row>
    <row r="8" spans="1:39" ht="12.75">
      <c r="A8" s="389">
        <f t="shared" si="0"/>
        <v>0</v>
      </c>
      <c r="B8" s="389">
        <f t="shared" si="1"/>
        <v>0</v>
      </c>
      <c r="C8" s="389">
        <f t="shared" si="2"/>
        <v>0</v>
      </c>
      <c r="D8" s="389">
        <f t="shared" si="3"/>
        <v>0</v>
      </c>
      <c r="E8" s="389">
        <f t="shared" si="4"/>
        <v>0</v>
      </c>
      <c r="F8" s="389">
        <v>61</v>
      </c>
      <c r="G8" s="389">
        <f t="shared" si="5"/>
        <v>2018</v>
      </c>
      <c r="H8" s="389">
        <f t="shared" si="6"/>
        <v>4</v>
      </c>
      <c r="I8" s="389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</row>
    <row r="9" spans="1:39" ht="12.75">
      <c r="A9" s="389">
        <f t="shared" si="0"/>
        <v>0</v>
      </c>
      <c r="B9" s="389">
        <f t="shared" si="1"/>
        <v>0</v>
      </c>
      <c r="C9" s="389">
        <f t="shared" si="2"/>
        <v>0</v>
      </c>
      <c r="D9" s="389">
        <f t="shared" si="3"/>
        <v>0</v>
      </c>
      <c r="E9" s="389">
        <f t="shared" si="4"/>
        <v>0</v>
      </c>
      <c r="F9" s="389">
        <v>62</v>
      </c>
      <c r="G9" s="389">
        <f t="shared" si="5"/>
        <v>2018</v>
      </c>
      <c r="H9" s="389">
        <f t="shared" si="6"/>
        <v>4</v>
      </c>
      <c r="I9" s="389">
        <v>0</v>
      </c>
      <c r="L9">
        <f>'62-samodz.publ.ZOZ samorz.'!F51</f>
        <v>0</v>
      </c>
      <c r="M9">
        <f>'62-samodz.publ.ZOZ samorz.'!G51</f>
        <v>0</v>
      </c>
      <c r="N9">
        <f>'62-samodz.publ.ZOZ samorz.'!H51</f>
        <v>0</v>
      </c>
      <c r="O9">
        <f>'62-samodz.publ.ZOZ samorz.'!I51</f>
        <v>0</v>
      </c>
      <c r="P9">
        <f>'62-samodz.publ.ZOZ samorz.'!J51</f>
        <v>0</v>
      </c>
      <c r="Q9">
        <f>'62-samodz.publ.ZOZ samorz.'!K51</f>
        <v>0</v>
      </c>
      <c r="R9">
        <f>'62-samodz.publ.ZOZ samorz.'!L51</f>
        <v>0</v>
      </c>
      <c r="S9">
        <f>'62-samodz.publ.ZOZ samorz.'!F52</f>
        <v>0</v>
      </c>
      <c r="T9">
        <f>'62-samodz.publ.ZOZ samorz.'!G52</f>
        <v>0</v>
      </c>
      <c r="U9">
        <f>'62-samodz.publ.ZOZ samorz.'!H52</f>
        <v>0</v>
      </c>
      <c r="V9">
        <f>'62-samodz.publ.ZOZ samorz.'!I52</f>
        <v>0</v>
      </c>
      <c r="W9">
        <f>'62-samodz.publ.ZOZ samorz.'!J52</f>
        <v>0</v>
      </c>
      <c r="X9">
        <f>'62-samodz.publ.ZOZ samorz.'!K52</f>
        <v>0</v>
      </c>
      <c r="Y9">
        <f>'62-samodz.publ.ZOZ samorz.'!L52</f>
        <v>0</v>
      </c>
      <c r="Z9">
        <f>'62-samodz.publ.ZOZ samorz.'!F53</f>
        <v>0</v>
      </c>
      <c r="AA9">
        <f>'62-samodz.publ.ZOZ samorz.'!G53</f>
        <v>0</v>
      </c>
      <c r="AB9">
        <f>'62-samodz.publ.ZOZ samorz.'!H53</f>
        <v>0</v>
      </c>
      <c r="AC9">
        <f>'62-samodz.publ.ZOZ samorz.'!I53</f>
        <v>0</v>
      </c>
      <c r="AD9">
        <f>'62-samodz.publ.ZOZ samorz.'!J53</f>
        <v>0</v>
      </c>
      <c r="AE9">
        <f>'62-samodz.publ.ZOZ samorz.'!K53</f>
        <v>0</v>
      </c>
      <c r="AF9">
        <f>'62-samodz.publ.ZOZ samorz.'!L53</f>
        <v>0</v>
      </c>
      <c r="AG9">
        <f>'62-samodz.publ.ZOZ samorz.'!F54</f>
        <v>0</v>
      </c>
      <c r="AH9">
        <f>'62-samodz.publ.ZOZ samorz.'!G54</f>
        <v>0</v>
      </c>
      <c r="AI9">
        <f>'62-samodz.publ.ZOZ samorz.'!H54</f>
        <v>0</v>
      </c>
      <c r="AJ9">
        <f>'62-samodz.publ.ZOZ samorz.'!I54</f>
        <v>0</v>
      </c>
      <c r="AK9">
        <f>'62-samodz.publ.ZOZ samorz.'!J54</f>
        <v>0</v>
      </c>
      <c r="AL9">
        <f>'62-samodz.publ.ZOZ samorz.'!K54</f>
        <v>0</v>
      </c>
      <c r="AM9">
        <f>'62-samodz.publ.ZOZ samorz.'!L54</f>
        <v>0</v>
      </c>
    </row>
    <row r="10" spans="1:39" ht="12.75">
      <c r="A10" s="389">
        <f t="shared" si="0"/>
        <v>0</v>
      </c>
      <c r="B10" s="389">
        <f t="shared" si="1"/>
        <v>0</v>
      </c>
      <c r="C10" s="389">
        <f t="shared" si="2"/>
        <v>0</v>
      </c>
      <c r="D10" s="389">
        <f t="shared" si="3"/>
        <v>0</v>
      </c>
      <c r="E10" s="389">
        <f t="shared" si="4"/>
        <v>0</v>
      </c>
      <c r="F10" s="389">
        <v>63</v>
      </c>
      <c r="G10" s="389">
        <f t="shared" si="5"/>
        <v>2018</v>
      </c>
      <c r="H10" s="389">
        <f t="shared" si="6"/>
        <v>4</v>
      </c>
      <c r="I10" s="389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</row>
    <row r="11" spans="1:39" ht="12.75">
      <c r="A11" s="389">
        <f t="shared" si="0"/>
        <v>0</v>
      </c>
      <c r="B11" s="389">
        <f t="shared" si="1"/>
        <v>0</v>
      </c>
      <c r="C11" s="389">
        <f t="shared" si="2"/>
        <v>0</v>
      </c>
      <c r="D11" s="389">
        <f t="shared" si="3"/>
        <v>0</v>
      </c>
      <c r="E11" s="389">
        <f t="shared" si="4"/>
        <v>0</v>
      </c>
      <c r="F11" s="389">
        <v>71</v>
      </c>
      <c r="G11" s="389">
        <f t="shared" si="5"/>
        <v>2018</v>
      </c>
      <c r="H11" s="389">
        <f t="shared" si="6"/>
        <v>4</v>
      </c>
      <c r="I11" s="389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</row>
    <row r="12" spans="1:39" ht="12.75">
      <c r="A12" s="389">
        <f t="shared" si="0"/>
        <v>0</v>
      </c>
      <c r="B12" s="389">
        <f t="shared" si="1"/>
        <v>0</v>
      </c>
      <c r="C12" s="389">
        <f t="shared" si="2"/>
        <v>0</v>
      </c>
      <c r="D12" s="389">
        <f t="shared" si="3"/>
        <v>0</v>
      </c>
      <c r="E12" s="389">
        <f t="shared" si="4"/>
        <v>0</v>
      </c>
      <c r="F12" s="389">
        <v>72</v>
      </c>
      <c r="G12" s="389">
        <f t="shared" si="5"/>
        <v>2018</v>
      </c>
      <c r="H12" s="389">
        <f t="shared" si="6"/>
        <v>4</v>
      </c>
      <c r="I12" s="389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</row>
    <row r="13" spans="1:39" ht="12.75">
      <c r="A13" s="389">
        <f t="shared" si="0"/>
        <v>0</v>
      </c>
      <c r="B13" s="389">
        <f t="shared" si="1"/>
        <v>0</v>
      </c>
      <c r="C13" s="389">
        <f t="shared" si="2"/>
        <v>0</v>
      </c>
      <c r="D13" s="389">
        <f t="shared" si="3"/>
        <v>0</v>
      </c>
      <c r="E13" s="389">
        <f t="shared" si="4"/>
        <v>0</v>
      </c>
      <c r="F13" s="389">
        <v>73</v>
      </c>
      <c r="G13" s="389">
        <f t="shared" si="5"/>
        <v>2018</v>
      </c>
      <c r="H13" s="389">
        <f t="shared" si="6"/>
        <v>4</v>
      </c>
      <c r="I13" s="389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</row>
    <row r="14" spans="1:39" ht="12.75">
      <c r="A14" s="389">
        <f t="shared" si="0"/>
        <v>0</v>
      </c>
      <c r="B14" s="389">
        <f t="shared" si="1"/>
        <v>0</v>
      </c>
      <c r="C14" s="389">
        <f t="shared" si="2"/>
        <v>0</v>
      </c>
      <c r="D14" s="389">
        <f t="shared" si="3"/>
        <v>0</v>
      </c>
      <c r="E14" s="389">
        <f t="shared" si="4"/>
        <v>0</v>
      </c>
      <c r="F14" s="389">
        <v>81</v>
      </c>
      <c r="G14" s="389">
        <f t="shared" si="5"/>
        <v>2018</v>
      </c>
      <c r="H14" s="389">
        <f t="shared" si="6"/>
        <v>4</v>
      </c>
      <c r="I14" s="389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</row>
    <row r="15" spans="1:39" ht="12.75">
      <c r="A15" s="389">
        <f t="shared" si="0"/>
        <v>0</v>
      </c>
      <c r="B15" s="389">
        <f t="shared" si="1"/>
        <v>0</v>
      </c>
      <c r="C15" s="389">
        <f t="shared" si="2"/>
        <v>0</v>
      </c>
      <c r="D15" s="389">
        <f t="shared" si="3"/>
        <v>0</v>
      </c>
      <c r="E15" s="389">
        <f t="shared" si="4"/>
        <v>0</v>
      </c>
      <c r="F15" s="389">
        <v>82</v>
      </c>
      <c r="G15" s="389">
        <f t="shared" si="5"/>
        <v>2018</v>
      </c>
      <c r="H15" s="389">
        <f t="shared" si="6"/>
        <v>4</v>
      </c>
      <c r="I15" s="389">
        <v>0</v>
      </c>
      <c r="L15">
        <f>'82-samorz.osoba prawna'!F51</f>
        <v>0</v>
      </c>
      <c r="M15">
        <f>'82-samorz.osoba prawna'!G51</f>
        <v>0</v>
      </c>
      <c r="N15">
        <f>'82-samorz.osoba prawna'!H51</f>
        <v>0</v>
      </c>
      <c r="O15">
        <f>'82-samorz.osoba prawna'!I51</f>
        <v>0</v>
      </c>
      <c r="P15">
        <f>'82-samorz.osoba prawna'!J51</f>
        <v>0</v>
      </c>
      <c r="Q15">
        <f>'82-samorz.osoba prawna'!K51</f>
        <v>0</v>
      </c>
      <c r="R15">
        <f>'82-samorz.osoba prawna'!L51</f>
        <v>0</v>
      </c>
      <c r="S15">
        <f>'82-samorz.osoba prawna'!F52</f>
        <v>0</v>
      </c>
      <c r="T15">
        <f>'82-samorz.osoba prawna'!G52</f>
        <v>0</v>
      </c>
      <c r="U15">
        <f>'82-samorz.osoba prawna'!H52</f>
        <v>0</v>
      </c>
      <c r="V15">
        <f>'82-samorz.osoba prawna'!I52</f>
        <v>0</v>
      </c>
      <c r="W15">
        <f>'82-samorz.osoba prawna'!J52</f>
        <v>0</v>
      </c>
      <c r="X15">
        <f>'82-samorz.osoba prawna'!K52</f>
        <v>0</v>
      </c>
      <c r="Y15">
        <f>'82-samorz.osoba prawna'!L52</f>
        <v>0</v>
      </c>
      <c r="Z15">
        <f>'82-samorz.osoba prawna'!F53</f>
        <v>0</v>
      </c>
      <c r="AA15">
        <f>'82-samorz.osoba prawna'!G53</f>
        <v>0</v>
      </c>
      <c r="AB15">
        <f>'82-samorz.osoba prawna'!H53</f>
        <v>0</v>
      </c>
      <c r="AC15">
        <f>'82-samorz.osoba prawna'!I53</f>
        <v>0</v>
      </c>
      <c r="AD15">
        <f>'82-samorz.osoba prawna'!J53</f>
        <v>0</v>
      </c>
      <c r="AE15">
        <f>'82-samorz.osoba prawna'!K53</f>
        <v>0</v>
      </c>
      <c r="AF15">
        <f>'82-samorz.osoba prawna'!L53</f>
        <v>0</v>
      </c>
      <c r="AG15">
        <f>'82-samorz.osoba prawna'!F54</f>
        <v>0</v>
      </c>
      <c r="AH15">
        <f>'82-samorz.osoba prawna'!G54</f>
        <v>0</v>
      </c>
      <c r="AI15">
        <f>'82-samorz.osoba prawna'!H54</f>
        <v>0</v>
      </c>
      <c r="AJ15">
        <f>'82-samorz.osoba prawna'!I54</f>
        <v>0</v>
      </c>
      <c r="AK15">
        <f>'82-samorz.osoba prawna'!J54</f>
        <v>0</v>
      </c>
      <c r="AL15">
        <f>'82-samorz.osoba prawna'!K54</f>
        <v>0</v>
      </c>
      <c r="AM15">
        <f>'82-samorz.osoba prawna'!L54</f>
        <v>0</v>
      </c>
    </row>
    <row r="16" spans="1:39" ht="12.75">
      <c r="A16" s="389">
        <f t="shared" si="0"/>
        <v>0</v>
      </c>
      <c r="B16" s="389">
        <f t="shared" si="1"/>
        <v>0</v>
      </c>
      <c r="C16" s="389">
        <f t="shared" si="2"/>
        <v>0</v>
      </c>
      <c r="D16" s="389">
        <f t="shared" si="3"/>
        <v>0</v>
      </c>
      <c r="E16" s="389">
        <f t="shared" si="4"/>
        <v>0</v>
      </c>
      <c r="F16" s="388">
        <v>90</v>
      </c>
      <c r="G16" s="389">
        <f t="shared" si="5"/>
        <v>2018</v>
      </c>
      <c r="H16" s="389">
        <f t="shared" si="6"/>
        <v>4</v>
      </c>
      <c r="I16" s="389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</row>
    <row r="17" spans="1:39" ht="12.75">
      <c r="A17" s="389">
        <f t="shared" si="0"/>
        <v>0</v>
      </c>
      <c r="B17" s="389">
        <f t="shared" si="1"/>
        <v>0</v>
      </c>
      <c r="C17" s="389">
        <f t="shared" si="2"/>
        <v>0</v>
      </c>
      <c r="D17" s="389">
        <f t="shared" si="3"/>
        <v>0</v>
      </c>
      <c r="E17" s="389">
        <f t="shared" si="4"/>
        <v>0</v>
      </c>
      <c r="F17" s="389">
        <v>99</v>
      </c>
      <c r="G17" s="389">
        <f t="shared" si="5"/>
        <v>2018</v>
      </c>
      <c r="H17" s="389">
        <f t="shared" si="6"/>
        <v>4</v>
      </c>
      <c r="I17" s="389">
        <v>0</v>
      </c>
      <c r="L17">
        <f>'99-zbiorczo'!F51</f>
        <v>0</v>
      </c>
      <c r="M17">
        <f>'99-zbiorczo'!G51</f>
        <v>0</v>
      </c>
      <c r="N17">
        <f>'99-zbiorczo'!H51</f>
        <v>0</v>
      </c>
      <c r="O17">
        <f>'99-zbiorczo'!I51</f>
        <v>0</v>
      </c>
      <c r="P17">
        <f>'99-zbiorczo'!J51</f>
        <v>0</v>
      </c>
      <c r="Q17">
        <f>'99-zbiorczo'!K51</f>
        <v>0</v>
      </c>
      <c r="R17">
        <f>'99-zbiorczo'!L51</f>
        <v>0</v>
      </c>
      <c r="S17" s="391">
        <f>'99-zbiorczo'!F52</f>
        <v>0</v>
      </c>
      <c r="T17" s="391">
        <f>'99-zbiorczo'!G52</f>
        <v>0</v>
      </c>
      <c r="U17" s="391">
        <f>'99-zbiorczo'!H52</f>
        <v>0</v>
      </c>
      <c r="V17" s="391">
        <f>'99-zbiorczo'!I52</f>
        <v>0</v>
      </c>
      <c r="W17" s="391">
        <f>'99-zbiorczo'!J52</f>
        <v>0</v>
      </c>
      <c r="X17" s="391">
        <f>'99-zbiorczo'!K52</f>
        <v>0</v>
      </c>
      <c r="Y17" s="391">
        <f>'99-zbiorczo'!L52</f>
        <v>0</v>
      </c>
      <c r="Z17" s="391">
        <f>'99-zbiorczo'!F53</f>
        <v>0</v>
      </c>
      <c r="AA17" s="391">
        <f>'99-zbiorczo'!G53</f>
        <v>0</v>
      </c>
      <c r="AB17" s="391">
        <f>'99-zbiorczo'!H53</f>
        <v>0</v>
      </c>
      <c r="AC17" s="391">
        <f>'99-zbiorczo'!I53</f>
        <v>0</v>
      </c>
      <c r="AD17" s="391">
        <f>'99-zbiorczo'!J53</f>
        <v>0</v>
      </c>
      <c r="AE17" s="391">
        <f>'99-zbiorczo'!K53</f>
        <v>0</v>
      </c>
      <c r="AF17" s="391">
        <f>'99-zbiorczo'!L53</f>
        <v>0</v>
      </c>
      <c r="AG17" s="391">
        <f>'99-zbiorczo'!F54</f>
        <v>0</v>
      </c>
      <c r="AH17" s="391">
        <f>'99-zbiorczo'!G54</f>
        <v>0</v>
      </c>
      <c r="AI17" s="391">
        <f>'99-zbiorczo'!H54</f>
        <v>0</v>
      </c>
      <c r="AJ17" s="391">
        <f>'99-zbiorczo'!I54</f>
        <v>0</v>
      </c>
      <c r="AK17" s="391">
        <f>'99-zbiorczo'!J54</f>
        <v>0</v>
      </c>
      <c r="AL17" s="391">
        <f>'99-zbiorczo'!K54</f>
        <v>0</v>
      </c>
      <c r="AM17" s="391">
        <f>'99-zbiorczo'!L54</f>
        <v>0</v>
      </c>
    </row>
    <row r="19" ht="12.75">
      <c r="A19" s="392" t="s">
        <v>285</v>
      </c>
    </row>
    <row r="20" ht="12.75">
      <c r="A20" s="393" t="s">
        <v>286</v>
      </c>
    </row>
    <row r="21" ht="12.75">
      <c r="A21" s="393" t="s">
        <v>287</v>
      </c>
    </row>
    <row r="22" ht="12.75">
      <c r="A22" s="393" t="s">
        <v>288</v>
      </c>
    </row>
    <row r="23" ht="12.75">
      <c r="A23" s="393" t="s">
        <v>289</v>
      </c>
    </row>
  </sheetData>
  <sheetProtection password="D4EF" sheet="1" objects="1" scenarios="1" formatCells="0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809"/>
  <sheetViews>
    <sheetView workbookViewId="0" topLeftCell="A1">
      <selection activeCell="A18" sqref="A18"/>
    </sheetView>
  </sheetViews>
  <sheetFormatPr defaultColWidth="8.00390625" defaultRowHeight="12.75"/>
  <cols>
    <col min="1" max="1" width="9.00390625" style="0" customWidth="1"/>
    <col min="2" max="2" width="19.25390625" style="0" customWidth="1"/>
    <col min="3" max="3" width="14.875" style="0" customWidth="1"/>
    <col min="4" max="5" width="9.00390625" style="0" customWidth="1"/>
    <col min="6" max="7" width="3.00390625" style="0" customWidth="1"/>
    <col min="8" max="8" width="2.00390625" style="0" customWidth="1"/>
    <col min="9" max="9" width="23.875" style="0" customWidth="1"/>
    <col min="10" max="10" width="23.375" style="0" customWidth="1"/>
    <col min="11" max="11" width="3.00390625" style="0" customWidth="1"/>
    <col min="12" max="16384" width="9.00390625" style="0" customWidth="1"/>
  </cols>
  <sheetData>
    <row r="1" spans="1:11" ht="12.75">
      <c r="A1">
        <v>2</v>
      </c>
      <c r="B1" t="s">
        <v>430</v>
      </c>
      <c r="C1" t="s">
        <v>431</v>
      </c>
      <c r="E1" s="199">
        <f aca="true" t="shared" si="0" ref="E1:E2809">+TEXT(K1,"00")&amp;TEXT(F1,"00")&amp;TEXT(G1,"00")&amp;TEXT(H1,"0")</f>
        <v>0</v>
      </c>
      <c r="F1">
        <v>0</v>
      </c>
      <c r="G1">
        <v>0</v>
      </c>
      <c r="H1">
        <v>0</v>
      </c>
      <c r="I1" t="s">
        <v>432</v>
      </c>
      <c r="J1" t="s">
        <v>430</v>
      </c>
      <c r="K1">
        <v>2</v>
      </c>
    </row>
    <row r="2" spans="1:11" ht="12.75">
      <c r="A2">
        <v>4</v>
      </c>
      <c r="B2" t="s">
        <v>433</v>
      </c>
      <c r="C2" t="s">
        <v>434</v>
      </c>
      <c r="E2" s="199">
        <f t="shared" si="0"/>
        <v>0</v>
      </c>
      <c r="F2">
        <v>1</v>
      </c>
      <c r="G2">
        <v>0</v>
      </c>
      <c r="H2">
        <v>0</v>
      </c>
      <c r="I2" t="s">
        <v>435</v>
      </c>
      <c r="J2" t="s">
        <v>436</v>
      </c>
      <c r="K2">
        <v>2</v>
      </c>
    </row>
    <row r="3" spans="1:11" ht="12.75">
      <c r="A3">
        <v>6</v>
      </c>
      <c r="B3" t="s">
        <v>437</v>
      </c>
      <c r="C3" t="s">
        <v>438</v>
      </c>
      <c r="E3" s="199">
        <f t="shared" si="0"/>
        <v>0</v>
      </c>
      <c r="F3">
        <v>1</v>
      </c>
      <c r="G3">
        <v>1</v>
      </c>
      <c r="H3">
        <v>1</v>
      </c>
      <c r="I3" t="s">
        <v>439</v>
      </c>
      <c r="J3" t="s">
        <v>440</v>
      </c>
      <c r="K3">
        <v>2</v>
      </c>
    </row>
    <row r="4" spans="1:11" ht="12.75">
      <c r="A4">
        <v>8</v>
      </c>
      <c r="B4" t="s">
        <v>441</v>
      </c>
      <c r="C4" t="s">
        <v>442</v>
      </c>
      <c r="E4" s="199">
        <f t="shared" si="0"/>
        <v>0</v>
      </c>
      <c r="F4">
        <v>1</v>
      </c>
      <c r="G4">
        <v>2</v>
      </c>
      <c r="H4">
        <v>2</v>
      </c>
      <c r="I4" t="s">
        <v>439</v>
      </c>
      <c r="J4" t="s">
        <v>440</v>
      </c>
      <c r="K4">
        <v>2</v>
      </c>
    </row>
    <row r="5" spans="1:11" ht="12.75">
      <c r="A5">
        <v>10</v>
      </c>
      <c r="B5" t="s">
        <v>443</v>
      </c>
      <c r="C5" t="s">
        <v>444</v>
      </c>
      <c r="E5" s="199">
        <f t="shared" si="0"/>
        <v>0</v>
      </c>
      <c r="F5">
        <v>1</v>
      </c>
      <c r="G5">
        <v>3</v>
      </c>
      <c r="H5">
        <v>2</v>
      </c>
      <c r="I5" t="s">
        <v>439</v>
      </c>
      <c r="J5" t="s">
        <v>445</v>
      </c>
      <c r="K5">
        <v>2</v>
      </c>
    </row>
    <row r="6" spans="1:11" ht="12.75">
      <c r="A6">
        <v>12</v>
      </c>
      <c r="B6" t="s">
        <v>446</v>
      </c>
      <c r="C6" t="s">
        <v>447</v>
      </c>
      <c r="E6" s="199">
        <f t="shared" si="0"/>
        <v>0</v>
      </c>
      <c r="F6">
        <v>1</v>
      </c>
      <c r="G6">
        <v>4</v>
      </c>
      <c r="H6">
        <v>3</v>
      </c>
      <c r="I6" t="s">
        <v>439</v>
      </c>
      <c r="J6" t="s">
        <v>448</v>
      </c>
      <c r="K6">
        <v>2</v>
      </c>
    </row>
    <row r="7" spans="1:11" ht="12.75">
      <c r="A7">
        <v>14</v>
      </c>
      <c r="B7" t="s">
        <v>449</v>
      </c>
      <c r="C7" t="s">
        <v>450</v>
      </c>
      <c r="E7" s="199">
        <f t="shared" si="0"/>
        <v>0</v>
      </c>
      <c r="F7">
        <v>1</v>
      </c>
      <c r="G7">
        <v>5</v>
      </c>
      <c r="H7">
        <v>2</v>
      </c>
      <c r="I7" t="s">
        <v>439</v>
      </c>
      <c r="J7" t="s">
        <v>451</v>
      </c>
      <c r="K7">
        <v>2</v>
      </c>
    </row>
    <row r="8" spans="1:11" ht="12.75">
      <c r="A8">
        <v>16</v>
      </c>
      <c r="B8" t="s">
        <v>452</v>
      </c>
      <c r="C8" t="s">
        <v>453</v>
      </c>
      <c r="E8" s="199">
        <f t="shared" si="0"/>
        <v>0</v>
      </c>
      <c r="F8">
        <v>1</v>
      </c>
      <c r="G8">
        <v>6</v>
      </c>
      <c r="H8">
        <v>2</v>
      </c>
      <c r="I8" t="s">
        <v>439</v>
      </c>
      <c r="J8" t="s">
        <v>454</v>
      </c>
      <c r="K8">
        <v>2</v>
      </c>
    </row>
    <row r="9" spans="1:11" ht="12.75">
      <c r="A9">
        <v>18</v>
      </c>
      <c r="B9" t="s">
        <v>455</v>
      </c>
      <c r="C9" t="s">
        <v>456</v>
      </c>
      <c r="E9" s="199">
        <f t="shared" si="0"/>
        <v>0</v>
      </c>
      <c r="F9">
        <v>2</v>
      </c>
      <c r="G9">
        <v>0</v>
      </c>
      <c r="H9">
        <v>0</v>
      </c>
      <c r="I9" t="s">
        <v>435</v>
      </c>
      <c r="J9" t="s">
        <v>457</v>
      </c>
      <c r="K9">
        <v>2</v>
      </c>
    </row>
    <row r="10" spans="1:11" ht="12.75">
      <c r="A10">
        <v>20</v>
      </c>
      <c r="B10" t="s">
        <v>458</v>
      </c>
      <c r="C10" t="s">
        <v>459</v>
      </c>
      <c r="E10" s="199">
        <f t="shared" si="0"/>
        <v>0</v>
      </c>
      <c r="F10">
        <v>2</v>
      </c>
      <c r="G10">
        <v>1</v>
      </c>
      <c r="H10">
        <v>1</v>
      </c>
      <c r="I10" t="s">
        <v>439</v>
      </c>
      <c r="J10" t="s">
        <v>460</v>
      </c>
      <c r="K10">
        <v>2</v>
      </c>
    </row>
    <row r="11" spans="1:11" ht="12.75">
      <c r="A11">
        <v>22</v>
      </c>
      <c r="B11" t="s">
        <v>461</v>
      </c>
      <c r="C11" t="s">
        <v>462</v>
      </c>
      <c r="E11" s="199">
        <f t="shared" si="0"/>
        <v>0</v>
      </c>
      <c r="F11">
        <v>2</v>
      </c>
      <c r="G11">
        <v>2</v>
      </c>
      <c r="H11">
        <v>1</v>
      </c>
      <c r="I11" t="s">
        <v>439</v>
      </c>
      <c r="J11" t="s">
        <v>463</v>
      </c>
      <c r="K11">
        <v>2</v>
      </c>
    </row>
    <row r="12" spans="1:11" ht="12.75">
      <c r="A12">
        <v>24</v>
      </c>
      <c r="B12" t="s">
        <v>464</v>
      </c>
      <c r="C12" t="s">
        <v>465</v>
      </c>
      <c r="E12" s="199">
        <f t="shared" si="0"/>
        <v>0</v>
      </c>
      <c r="F12">
        <v>2</v>
      </c>
      <c r="G12">
        <v>3</v>
      </c>
      <c r="H12">
        <v>1</v>
      </c>
      <c r="I12" t="s">
        <v>439</v>
      </c>
      <c r="J12" t="s">
        <v>466</v>
      </c>
      <c r="K12">
        <v>2</v>
      </c>
    </row>
    <row r="13" spans="1:11" ht="12.75">
      <c r="A13">
        <v>26</v>
      </c>
      <c r="B13" t="s">
        <v>467</v>
      </c>
      <c r="C13" t="s">
        <v>468</v>
      </c>
      <c r="E13" s="199">
        <f t="shared" si="0"/>
        <v>0</v>
      </c>
      <c r="F13">
        <v>2</v>
      </c>
      <c r="G13">
        <v>4</v>
      </c>
      <c r="H13">
        <v>1</v>
      </c>
      <c r="I13" t="s">
        <v>439</v>
      </c>
      <c r="J13" t="s">
        <v>469</v>
      </c>
      <c r="K13">
        <v>2</v>
      </c>
    </row>
    <row r="14" spans="1:11" ht="12.75">
      <c r="A14">
        <v>28</v>
      </c>
      <c r="B14" t="s">
        <v>470</v>
      </c>
      <c r="C14" t="s">
        <v>471</v>
      </c>
      <c r="E14" s="199">
        <f t="shared" si="0"/>
        <v>0</v>
      </c>
      <c r="F14">
        <v>2</v>
      </c>
      <c r="G14">
        <v>5</v>
      </c>
      <c r="H14">
        <v>2</v>
      </c>
      <c r="I14" t="s">
        <v>439</v>
      </c>
      <c r="J14" t="s">
        <v>463</v>
      </c>
      <c r="K14">
        <v>2</v>
      </c>
    </row>
    <row r="15" spans="1:11" ht="12.75">
      <c r="A15">
        <v>30</v>
      </c>
      <c r="B15" t="s">
        <v>472</v>
      </c>
      <c r="C15" t="s">
        <v>473</v>
      </c>
      <c r="E15" s="199">
        <f t="shared" si="0"/>
        <v>0</v>
      </c>
      <c r="F15">
        <v>2</v>
      </c>
      <c r="G15">
        <v>6</v>
      </c>
      <c r="H15">
        <v>2</v>
      </c>
      <c r="I15" t="s">
        <v>439</v>
      </c>
      <c r="J15" t="s">
        <v>474</v>
      </c>
      <c r="K15">
        <v>2</v>
      </c>
    </row>
    <row r="16" spans="1:11" ht="12.75">
      <c r="A16">
        <v>32</v>
      </c>
      <c r="B16" t="s">
        <v>475</v>
      </c>
      <c r="C16" t="s">
        <v>476</v>
      </c>
      <c r="E16" s="199">
        <f t="shared" si="0"/>
        <v>0</v>
      </c>
      <c r="F16">
        <v>2</v>
      </c>
      <c r="G16">
        <v>7</v>
      </c>
      <c r="H16">
        <v>3</v>
      </c>
      <c r="I16" t="s">
        <v>439</v>
      </c>
      <c r="J16" t="s">
        <v>477</v>
      </c>
      <c r="K16">
        <v>2</v>
      </c>
    </row>
    <row r="17" spans="5:11" ht="12.75">
      <c r="E17" s="199">
        <f t="shared" si="0"/>
        <v>0</v>
      </c>
      <c r="F17">
        <v>3</v>
      </c>
      <c r="G17">
        <v>0</v>
      </c>
      <c r="H17">
        <v>0</v>
      </c>
      <c r="I17" t="s">
        <v>435</v>
      </c>
      <c r="J17" t="s">
        <v>478</v>
      </c>
      <c r="K17">
        <v>2</v>
      </c>
    </row>
    <row r="18" spans="1:11" ht="12.75">
      <c r="A18" s="388">
        <f>+TEXT(WKOD,"00")&amp;TEXT(PK,"00")&amp;TEXT(GK,"00")&amp;TEXT(GT,"0")</f>
        <v>0</v>
      </c>
      <c r="E18" s="199">
        <f t="shared" si="0"/>
        <v>0</v>
      </c>
      <c r="F18">
        <v>3</v>
      </c>
      <c r="G18">
        <v>1</v>
      </c>
      <c r="H18">
        <v>1</v>
      </c>
      <c r="I18" t="s">
        <v>439</v>
      </c>
      <c r="J18" t="s">
        <v>479</v>
      </c>
      <c r="K18">
        <v>2</v>
      </c>
    </row>
    <row r="19" spans="1:11" ht="12.75">
      <c r="A19" s="388">
        <f>+TEXT(WKOD,"00")&amp;TEXT(PK,"00")&amp;"000"</f>
        <v>0</v>
      </c>
      <c r="E19" s="199">
        <f t="shared" si="0"/>
        <v>0</v>
      </c>
      <c r="F19">
        <v>3</v>
      </c>
      <c r="G19">
        <v>2</v>
      </c>
      <c r="H19">
        <v>2</v>
      </c>
      <c r="I19" t="s">
        <v>439</v>
      </c>
      <c r="J19" t="s">
        <v>479</v>
      </c>
      <c r="K19">
        <v>2</v>
      </c>
    </row>
    <row r="20" spans="5:11" ht="12.75">
      <c r="E20" s="199">
        <f t="shared" si="0"/>
        <v>0</v>
      </c>
      <c r="F20">
        <v>3</v>
      </c>
      <c r="G20">
        <v>3</v>
      </c>
      <c r="H20">
        <v>2</v>
      </c>
      <c r="I20" t="s">
        <v>439</v>
      </c>
      <c r="J20" t="s">
        <v>480</v>
      </c>
      <c r="K20">
        <v>2</v>
      </c>
    </row>
    <row r="21" spans="5:11" ht="12.75">
      <c r="E21" s="199">
        <f t="shared" si="0"/>
        <v>0</v>
      </c>
      <c r="F21">
        <v>3</v>
      </c>
      <c r="G21">
        <v>4</v>
      </c>
      <c r="H21">
        <v>2</v>
      </c>
      <c r="I21" t="s">
        <v>439</v>
      </c>
      <c r="J21" t="s">
        <v>481</v>
      </c>
      <c r="K21">
        <v>2</v>
      </c>
    </row>
    <row r="22" spans="5:11" ht="12.75">
      <c r="E22" s="199">
        <f t="shared" si="0"/>
        <v>0</v>
      </c>
      <c r="F22">
        <v>3</v>
      </c>
      <c r="G22">
        <v>5</v>
      </c>
      <c r="H22">
        <v>2</v>
      </c>
      <c r="I22" t="s">
        <v>439</v>
      </c>
      <c r="J22" t="s">
        <v>482</v>
      </c>
      <c r="K22">
        <v>2</v>
      </c>
    </row>
    <row r="23" spans="5:11" ht="12.75">
      <c r="E23" s="199">
        <f t="shared" si="0"/>
        <v>0</v>
      </c>
      <c r="F23">
        <v>3</v>
      </c>
      <c r="G23">
        <v>6</v>
      </c>
      <c r="H23">
        <v>2</v>
      </c>
      <c r="I23" t="s">
        <v>439</v>
      </c>
      <c r="J23" t="s">
        <v>483</v>
      </c>
      <c r="K23">
        <v>2</v>
      </c>
    </row>
    <row r="24" spans="5:11" ht="12.75">
      <c r="E24" s="199">
        <f t="shared" si="0"/>
        <v>0</v>
      </c>
      <c r="F24">
        <v>4</v>
      </c>
      <c r="G24">
        <v>0</v>
      </c>
      <c r="H24">
        <v>0</v>
      </c>
      <c r="I24" t="s">
        <v>435</v>
      </c>
      <c r="J24" t="s">
        <v>484</v>
      </c>
      <c r="K24">
        <v>2</v>
      </c>
    </row>
    <row r="25" spans="5:11" ht="12.75">
      <c r="E25" s="199">
        <f t="shared" si="0"/>
        <v>0</v>
      </c>
      <c r="F25">
        <v>4</v>
      </c>
      <c r="G25">
        <v>1</v>
      </c>
      <c r="H25">
        <v>3</v>
      </c>
      <c r="I25" t="s">
        <v>439</v>
      </c>
      <c r="J25" t="s">
        <v>485</v>
      </c>
      <c r="K25">
        <v>2</v>
      </c>
    </row>
    <row r="26" spans="5:11" ht="12.75">
      <c r="E26" s="199">
        <f t="shared" si="0"/>
        <v>0</v>
      </c>
      <c r="F26">
        <v>4</v>
      </c>
      <c r="G26">
        <v>2</v>
      </c>
      <c r="H26">
        <v>2</v>
      </c>
      <c r="I26" t="s">
        <v>439</v>
      </c>
      <c r="J26" t="s">
        <v>486</v>
      </c>
      <c r="K26">
        <v>2</v>
      </c>
    </row>
    <row r="27" spans="5:11" ht="12.75">
      <c r="E27" s="199">
        <f t="shared" si="0"/>
        <v>0</v>
      </c>
      <c r="F27">
        <v>4</v>
      </c>
      <c r="G27">
        <v>3</v>
      </c>
      <c r="H27">
        <v>2</v>
      </c>
      <c r="I27" t="s">
        <v>439</v>
      </c>
      <c r="J27" t="s">
        <v>487</v>
      </c>
      <c r="K27">
        <v>2</v>
      </c>
    </row>
    <row r="28" spans="5:11" ht="12.75">
      <c r="E28" s="199">
        <f t="shared" si="0"/>
        <v>0</v>
      </c>
      <c r="F28">
        <v>4</v>
      </c>
      <c r="G28">
        <v>4</v>
      </c>
      <c r="H28">
        <v>3</v>
      </c>
      <c r="I28" t="s">
        <v>439</v>
      </c>
      <c r="J28" t="s">
        <v>488</v>
      </c>
      <c r="K28">
        <v>2</v>
      </c>
    </row>
    <row r="29" spans="5:11" ht="12.75">
      <c r="E29" s="199">
        <f t="shared" si="0"/>
        <v>0</v>
      </c>
      <c r="F29">
        <v>5</v>
      </c>
      <c r="G29">
        <v>0</v>
      </c>
      <c r="H29">
        <v>0</v>
      </c>
      <c r="I29" t="s">
        <v>435</v>
      </c>
      <c r="J29" t="s">
        <v>489</v>
      </c>
      <c r="K29">
        <v>2</v>
      </c>
    </row>
    <row r="30" spans="5:11" ht="12.75">
      <c r="E30" s="199">
        <f t="shared" si="0"/>
        <v>0</v>
      </c>
      <c r="F30">
        <v>5</v>
      </c>
      <c r="G30">
        <v>1</v>
      </c>
      <c r="H30">
        <v>1</v>
      </c>
      <c r="I30" t="s">
        <v>439</v>
      </c>
      <c r="J30" t="s">
        <v>490</v>
      </c>
      <c r="K30">
        <v>2</v>
      </c>
    </row>
    <row r="31" spans="5:11" ht="12.75">
      <c r="E31" s="199">
        <f t="shared" si="0"/>
        <v>0</v>
      </c>
      <c r="F31">
        <v>5</v>
      </c>
      <c r="G31">
        <v>2</v>
      </c>
      <c r="H31">
        <v>3</v>
      </c>
      <c r="I31" t="s">
        <v>439</v>
      </c>
      <c r="J31" t="s">
        <v>491</v>
      </c>
      <c r="K31">
        <v>2</v>
      </c>
    </row>
    <row r="32" spans="5:11" ht="12.75">
      <c r="E32" s="199">
        <f t="shared" si="0"/>
        <v>0</v>
      </c>
      <c r="F32">
        <v>5</v>
      </c>
      <c r="G32">
        <v>3</v>
      </c>
      <c r="H32">
        <v>2</v>
      </c>
      <c r="I32" t="s">
        <v>439</v>
      </c>
      <c r="J32" t="s">
        <v>492</v>
      </c>
      <c r="K32">
        <v>2</v>
      </c>
    </row>
    <row r="33" spans="5:11" ht="12.75">
      <c r="E33" s="199">
        <f t="shared" si="0"/>
        <v>0</v>
      </c>
      <c r="F33">
        <v>5</v>
      </c>
      <c r="G33">
        <v>4</v>
      </c>
      <c r="H33">
        <v>2</v>
      </c>
      <c r="I33" t="s">
        <v>439</v>
      </c>
      <c r="J33" t="s">
        <v>493</v>
      </c>
      <c r="K33">
        <v>2</v>
      </c>
    </row>
    <row r="34" spans="5:11" ht="12.75">
      <c r="E34" s="199">
        <f t="shared" si="0"/>
        <v>0</v>
      </c>
      <c r="F34">
        <v>5</v>
      </c>
      <c r="G34">
        <v>5</v>
      </c>
      <c r="H34">
        <v>2</v>
      </c>
      <c r="I34" t="s">
        <v>439</v>
      </c>
      <c r="J34" t="s">
        <v>494</v>
      </c>
      <c r="K34">
        <v>2</v>
      </c>
    </row>
    <row r="35" spans="5:11" ht="12.75">
      <c r="E35" s="199">
        <f t="shared" si="0"/>
        <v>0</v>
      </c>
      <c r="F35">
        <v>5</v>
      </c>
      <c r="G35">
        <v>6</v>
      </c>
      <c r="H35">
        <v>2</v>
      </c>
      <c r="I35" t="s">
        <v>439</v>
      </c>
      <c r="J35" t="s">
        <v>495</v>
      </c>
      <c r="K35">
        <v>2</v>
      </c>
    </row>
    <row r="36" spans="5:11" ht="12.75">
      <c r="E36" s="199">
        <f t="shared" si="0"/>
        <v>0</v>
      </c>
      <c r="F36">
        <v>6</v>
      </c>
      <c r="G36">
        <v>0</v>
      </c>
      <c r="H36">
        <v>0</v>
      </c>
      <c r="I36" t="s">
        <v>435</v>
      </c>
      <c r="J36" t="s">
        <v>496</v>
      </c>
      <c r="K36">
        <v>2</v>
      </c>
    </row>
    <row r="37" spans="5:11" ht="12.75">
      <c r="E37" s="199">
        <f t="shared" si="0"/>
        <v>0</v>
      </c>
      <c r="F37">
        <v>6</v>
      </c>
      <c r="G37">
        <v>1</v>
      </c>
      <c r="H37">
        <v>1</v>
      </c>
      <c r="I37" t="s">
        <v>439</v>
      </c>
      <c r="J37" t="s">
        <v>497</v>
      </c>
      <c r="K37">
        <v>2</v>
      </c>
    </row>
    <row r="38" spans="5:11" ht="12.75">
      <c r="E38" s="199">
        <f t="shared" si="0"/>
        <v>0</v>
      </c>
      <c r="F38">
        <v>6</v>
      </c>
      <c r="G38">
        <v>2</v>
      </c>
      <c r="H38">
        <v>1</v>
      </c>
      <c r="I38" t="s">
        <v>439</v>
      </c>
      <c r="J38" t="s">
        <v>498</v>
      </c>
      <c r="K38">
        <v>2</v>
      </c>
    </row>
    <row r="39" spans="5:11" ht="12.75">
      <c r="E39" s="199">
        <f t="shared" si="0"/>
        <v>0</v>
      </c>
      <c r="F39">
        <v>6</v>
      </c>
      <c r="G39">
        <v>3</v>
      </c>
      <c r="H39">
        <v>1</v>
      </c>
      <c r="I39" t="s">
        <v>439</v>
      </c>
      <c r="J39" t="s">
        <v>499</v>
      </c>
      <c r="K39">
        <v>2</v>
      </c>
    </row>
    <row r="40" spans="5:11" ht="12.75">
      <c r="E40" s="199">
        <f t="shared" si="0"/>
        <v>0</v>
      </c>
      <c r="F40">
        <v>6</v>
      </c>
      <c r="G40">
        <v>4</v>
      </c>
      <c r="H40">
        <v>1</v>
      </c>
      <c r="I40" t="s">
        <v>439</v>
      </c>
      <c r="J40" t="s">
        <v>500</v>
      </c>
      <c r="K40">
        <v>2</v>
      </c>
    </row>
    <row r="41" spans="5:11" ht="12.75">
      <c r="E41" s="199">
        <f t="shared" si="0"/>
        <v>0</v>
      </c>
      <c r="F41">
        <v>6</v>
      </c>
      <c r="G41">
        <v>5</v>
      </c>
      <c r="H41">
        <v>2</v>
      </c>
      <c r="I41" t="s">
        <v>439</v>
      </c>
      <c r="J41" t="s">
        <v>501</v>
      </c>
      <c r="K41">
        <v>2</v>
      </c>
    </row>
    <row r="42" spans="5:11" ht="12.75">
      <c r="E42" s="199">
        <f t="shared" si="0"/>
        <v>0</v>
      </c>
      <c r="F42">
        <v>6</v>
      </c>
      <c r="G42">
        <v>6</v>
      </c>
      <c r="H42">
        <v>2</v>
      </c>
      <c r="I42" t="s">
        <v>439</v>
      </c>
      <c r="J42" t="s">
        <v>502</v>
      </c>
      <c r="K42">
        <v>2</v>
      </c>
    </row>
    <row r="43" spans="5:11" ht="12.75">
      <c r="E43" s="199">
        <f t="shared" si="0"/>
        <v>0</v>
      </c>
      <c r="F43">
        <v>6</v>
      </c>
      <c r="G43">
        <v>7</v>
      </c>
      <c r="H43">
        <v>2</v>
      </c>
      <c r="I43" t="s">
        <v>439</v>
      </c>
      <c r="J43" t="s">
        <v>503</v>
      </c>
      <c r="K43">
        <v>2</v>
      </c>
    </row>
    <row r="44" spans="5:11" ht="12.75">
      <c r="E44" s="199">
        <f t="shared" si="0"/>
        <v>0</v>
      </c>
      <c r="F44">
        <v>6</v>
      </c>
      <c r="G44">
        <v>8</v>
      </c>
      <c r="H44">
        <v>2</v>
      </c>
      <c r="I44" t="s">
        <v>439</v>
      </c>
      <c r="J44" t="s">
        <v>504</v>
      </c>
      <c r="K44">
        <v>2</v>
      </c>
    </row>
    <row r="45" spans="5:11" ht="12.75">
      <c r="E45" s="199">
        <f t="shared" si="0"/>
        <v>0</v>
      </c>
      <c r="F45">
        <v>6</v>
      </c>
      <c r="G45">
        <v>9</v>
      </c>
      <c r="H45">
        <v>2</v>
      </c>
      <c r="I45" t="s">
        <v>439</v>
      </c>
      <c r="J45" t="s">
        <v>505</v>
      </c>
      <c r="K45">
        <v>2</v>
      </c>
    </row>
    <row r="46" spans="5:11" ht="12.75">
      <c r="E46" s="199">
        <f t="shared" si="0"/>
        <v>0</v>
      </c>
      <c r="F46">
        <v>7</v>
      </c>
      <c r="G46">
        <v>0</v>
      </c>
      <c r="H46">
        <v>0</v>
      </c>
      <c r="I46" t="s">
        <v>435</v>
      </c>
      <c r="J46" t="s">
        <v>506</v>
      </c>
      <c r="K46">
        <v>2</v>
      </c>
    </row>
    <row r="47" spans="5:11" ht="12.75">
      <c r="E47" s="199">
        <f t="shared" si="0"/>
        <v>0</v>
      </c>
      <c r="F47">
        <v>7</v>
      </c>
      <c r="G47">
        <v>1</v>
      </c>
      <c r="H47">
        <v>1</v>
      </c>
      <c r="I47" t="s">
        <v>439</v>
      </c>
      <c r="J47" t="s">
        <v>507</v>
      </c>
      <c r="K47">
        <v>2</v>
      </c>
    </row>
    <row r="48" spans="5:11" ht="12.75">
      <c r="E48" s="199">
        <f t="shared" si="0"/>
        <v>0</v>
      </c>
      <c r="F48">
        <v>7</v>
      </c>
      <c r="G48">
        <v>2</v>
      </c>
      <c r="H48">
        <v>2</v>
      </c>
      <c r="I48" t="s">
        <v>439</v>
      </c>
      <c r="J48" t="s">
        <v>507</v>
      </c>
      <c r="K48">
        <v>2</v>
      </c>
    </row>
    <row r="49" spans="5:11" ht="12.75">
      <c r="E49" s="199">
        <f t="shared" si="0"/>
        <v>0</v>
      </c>
      <c r="F49">
        <v>7</v>
      </c>
      <c r="G49">
        <v>3</v>
      </c>
      <c r="H49">
        <v>3</v>
      </c>
      <c r="I49" t="s">
        <v>439</v>
      </c>
      <c r="J49" t="s">
        <v>508</v>
      </c>
      <c r="K49">
        <v>2</v>
      </c>
    </row>
    <row r="50" spans="5:11" ht="12.75">
      <c r="E50" s="199">
        <f t="shared" si="0"/>
        <v>0</v>
      </c>
      <c r="F50">
        <v>7</v>
      </c>
      <c r="G50">
        <v>4</v>
      </c>
      <c r="H50">
        <v>2</v>
      </c>
      <c r="I50" t="s">
        <v>439</v>
      </c>
      <c r="J50" t="s">
        <v>509</v>
      </c>
      <c r="K50">
        <v>2</v>
      </c>
    </row>
    <row r="51" spans="5:11" ht="12.75">
      <c r="E51" s="199">
        <f t="shared" si="0"/>
        <v>0</v>
      </c>
      <c r="F51">
        <v>8</v>
      </c>
      <c r="G51">
        <v>0</v>
      </c>
      <c r="H51">
        <v>0</v>
      </c>
      <c r="I51" t="s">
        <v>435</v>
      </c>
      <c r="J51" t="s">
        <v>510</v>
      </c>
      <c r="K51">
        <v>2</v>
      </c>
    </row>
    <row r="52" spans="5:11" ht="12.75">
      <c r="E52" s="199">
        <f t="shared" si="0"/>
        <v>0</v>
      </c>
      <c r="F52">
        <v>8</v>
      </c>
      <c r="G52">
        <v>1</v>
      </c>
      <c r="H52">
        <v>1</v>
      </c>
      <c r="I52" t="s">
        <v>439</v>
      </c>
      <c r="J52" t="s">
        <v>511</v>
      </c>
      <c r="K52">
        <v>2</v>
      </c>
    </row>
    <row r="53" spans="5:11" ht="12.75">
      <c r="E53" s="199">
        <f t="shared" si="0"/>
        <v>0</v>
      </c>
      <c r="F53">
        <v>8</v>
      </c>
      <c r="G53">
        <v>2</v>
      </c>
      <c r="H53">
        <v>1</v>
      </c>
      <c r="I53" t="s">
        <v>439</v>
      </c>
      <c r="J53" t="s">
        <v>512</v>
      </c>
      <c r="K53">
        <v>2</v>
      </c>
    </row>
    <row r="54" spans="5:11" ht="12.75">
      <c r="E54" s="199">
        <f t="shared" si="0"/>
        <v>0</v>
      </c>
      <c r="F54">
        <v>8</v>
      </c>
      <c r="G54">
        <v>3</v>
      </c>
      <c r="H54">
        <v>1</v>
      </c>
      <c r="I54" t="s">
        <v>439</v>
      </c>
      <c r="J54" t="s">
        <v>513</v>
      </c>
      <c r="K54">
        <v>2</v>
      </c>
    </row>
    <row r="55" spans="5:11" ht="12.75">
      <c r="E55" s="199">
        <f t="shared" si="0"/>
        <v>0</v>
      </c>
      <c r="F55">
        <v>8</v>
      </c>
      <c r="G55">
        <v>4</v>
      </c>
      <c r="H55">
        <v>1</v>
      </c>
      <c r="I55" t="s">
        <v>439</v>
      </c>
      <c r="J55" t="s">
        <v>514</v>
      </c>
      <c r="K55">
        <v>2</v>
      </c>
    </row>
    <row r="56" spans="5:11" ht="12.75">
      <c r="E56" s="199">
        <f t="shared" si="0"/>
        <v>0</v>
      </c>
      <c r="F56">
        <v>8</v>
      </c>
      <c r="G56">
        <v>5</v>
      </c>
      <c r="H56">
        <v>1</v>
      </c>
      <c r="I56" t="s">
        <v>439</v>
      </c>
      <c r="J56" t="s">
        <v>515</v>
      </c>
      <c r="K56">
        <v>2</v>
      </c>
    </row>
    <row r="57" spans="5:11" ht="12.75">
      <c r="E57" s="199">
        <f t="shared" si="0"/>
        <v>0</v>
      </c>
      <c r="F57">
        <v>8</v>
      </c>
      <c r="G57">
        <v>6</v>
      </c>
      <c r="H57">
        <v>3</v>
      </c>
      <c r="I57" t="s">
        <v>439</v>
      </c>
      <c r="J57" t="s">
        <v>516</v>
      </c>
      <c r="K57">
        <v>2</v>
      </c>
    </row>
    <row r="58" spans="5:11" ht="12.75">
      <c r="E58" s="199">
        <f t="shared" si="0"/>
        <v>0</v>
      </c>
      <c r="F58">
        <v>8</v>
      </c>
      <c r="G58">
        <v>7</v>
      </c>
      <c r="H58">
        <v>2</v>
      </c>
      <c r="I58" t="s">
        <v>439</v>
      </c>
      <c r="J58" t="s">
        <v>512</v>
      </c>
      <c r="K58">
        <v>2</v>
      </c>
    </row>
    <row r="59" spans="5:11" ht="12.75">
      <c r="E59" s="199">
        <f t="shared" si="0"/>
        <v>0</v>
      </c>
      <c r="F59">
        <v>8</v>
      </c>
      <c r="G59">
        <v>8</v>
      </c>
      <c r="H59">
        <v>3</v>
      </c>
      <c r="I59" t="s">
        <v>439</v>
      </c>
      <c r="J59" t="s">
        <v>517</v>
      </c>
      <c r="K59">
        <v>2</v>
      </c>
    </row>
    <row r="60" spans="5:11" ht="12.75">
      <c r="E60" s="199">
        <f t="shared" si="0"/>
        <v>0</v>
      </c>
      <c r="F60">
        <v>8</v>
      </c>
      <c r="G60">
        <v>9</v>
      </c>
      <c r="H60">
        <v>2</v>
      </c>
      <c r="I60" t="s">
        <v>439</v>
      </c>
      <c r="J60" t="s">
        <v>518</v>
      </c>
      <c r="K60">
        <v>2</v>
      </c>
    </row>
    <row r="61" spans="5:11" ht="12.75">
      <c r="E61" s="199">
        <f t="shared" si="0"/>
        <v>0</v>
      </c>
      <c r="F61">
        <v>8</v>
      </c>
      <c r="G61">
        <v>10</v>
      </c>
      <c r="H61">
        <v>3</v>
      </c>
      <c r="I61" t="s">
        <v>439</v>
      </c>
      <c r="J61" t="s">
        <v>519</v>
      </c>
      <c r="K61">
        <v>2</v>
      </c>
    </row>
    <row r="62" spans="5:11" ht="12.75">
      <c r="E62" s="199">
        <f t="shared" si="0"/>
        <v>0</v>
      </c>
      <c r="F62">
        <v>8</v>
      </c>
      <c r="G62">
        <v>11</v>
      </c>
      <c r="H62">
        <v>2</v>
      </c>
      <c r="I62" t="s">
        <v>439</v>
      </c>
      <c r="J62" t="s">
        <v>514</v>
      </c>
      <c r="K62">
        <v>2</v>
      </c>
    </row>
    <row r="63" spans="5:11" ht="12.75">
      <c r="E63" s="199">
        <f t="shared" si="0"/>
        <v>0</v>
      </c>
      <c r="F63">
        <v>8</v>
      </c>
      <c r="G63">
        <v>12</v>
      </c>
      <c r="H63">
        <v>3</v>
      </c>
      <c r="I63" t="s">
        <v>439</v>
      </c>
      <c r="J63" t="s">
        <v>520</v>
      </c>
      <c r="K63">
        <v>2</v>
      </c>
    </row>
    <row r="64" spans="5:11" ht="12.75">
      <c r="E64" s="199">
        <f t="shared" si="0"/>
        <v>0</v>
      </c>
      <c r="F64">
        <v>8</v>
      </c>
      <c r="G64">
        <v>13</v>
      </c>
      <c r="H64">
        <v>3</v>
      </c>
      <c r="I64" t="s">
        <v>439</v>
      </c>
      <c r="J64" t="s">
        <v>521</v>
      </c>
      <c r="K64">
        <v>2</v>
      </c>
    </row>
    <row r="65" spans="5:11" ht="12.75">
      <c r="E65" s="199">
        <f t="shared" si="0"/>
        <v>0</v>
      </c>
      <c r="F65">
        <v>8</v>
      </c>
      <c r="G65">
        <v>14</v>
      </c>
      <c r="H65">
        <v>3</v>
      </c>
      <c r="I65" t="s">
        <v>439</v>
      </c>
      <c r="J65" t="s">
        <v>522</v>
      </c>
      <c r="K65">
        <v>2</v>
      </c>
    </row>
    <row r="66" spans="5:11" ht="12.75">
      <c r="E66" s="199">
        <f t="shared" si="0"/>
        <v>0</v>
      </c>
      <c r="F66">
        <v>9</v>
      </c>
      <c r="G66">
        <v>0</v>
      </c>
      <c r="H66">
        <v>0</v>
      </c>
      <c r="I66" t="s">
        <v>435</v>
      </c>
      <c r="J66" t="s">
        <v>523</v>
      </c>
      <c r="K66">
        <v>2</v>
      </c>
    </row>
    <row r="67" spans="5:11" ht="12.75">
      <c r="E67" s="199">
        <f t="shared" si="0"/>
        <v>0</v>
      </c>
      <c r="F67">
        <v>9</v>
      </c>
      <c r="G67">
        <v>1</v>
      </c>
      <c r="H67">
        <v>1</v>
      </c>
      <c r="I67" t="s">
        <v>439</v>
      </c>
      <c r="J67" t="s">
        <v>524</v>
      </c>
      <c r="K67">
        <v>2</v>
      </c>
    </row>
    <row r="68" spans="5:11" ht="12.75">
      <c r="E68" s="199">
        <f t="shared" si="0"/>
        <v>0</v>
      </c>
      <c r="F68">
        <v>9</v>
      </c>
      <c r="G68">
        <v>2</v>
      </c>
      <c r="H68">
        <v>2</v>
      </c>
      <c r="I68" t="s">
        <v>439</v>
      </c>
      <c r="J68" t="s">
        <v>524</v>
      </c>
      <c r="K68">
        <v>2</v>
      </c>
    </row>
    <row r="69" spans="5:11" ht="12.75">
      <c r="E69" s="199">
        <f t="shared" si="0"/>
        <v>0</v>
      </c>
      <c r="F69">
        <v>9</v>
      </c>
      <c r="G69">
        <v>3</v>
      </c>
      <c r="H69">
        <v>2</v>
      </c>
      <c r="I69" t="s">
        <v>439</v>
      </c>
      <c r="J69" t="s">
        <v>525</v>
      </c>
      <c r="K69">
        <v>2</v>
      </c>
    </row>
    <row r="70" spans="5:11" ht="12.75">
      <c r="E70" s="199">
        <f t="shared" si="0"/>
        <v>0</v>
      </c>
      <c r="F70">
        <v>9</v>
      </c>
      <c r="G70">
        <v>4</v>
      </c>
      <c r="H70">
        <v>2</v>
      </c>
      <c r="I70" t="s">
        <v>439</v>
      </c>
      <c r="J70" t="s">
        <v>526</v>
      </c>
      <c r="K70">
        <v>2</v>
      </c>
    </row>
    <row r="71" spans="5:11" ht="12.75">
      <c r="E71" s="199">
        <f t="shared" si="0"/>
        <v>0</v>
      </c>
      <c r="F71">
        <v>9</v>
      </c>
      <c r="G71">
        <v>5</v>
      </c>
      <c r="H71">
        <v>2</v>
      </c>
      <c r="I71" t="s">
        <v>439</v>
      </c>
      <c r="J71" t="s">
        <v>527</v>
      </c>
      <c r="K71">
        <v>2</v>
      </c>
    </row>
    <row r="72" spans="5:11" ht="12.75">
      <c r="E72" s="199">
        <f t="shared" si="0"/>
        <v>0</v>
      </c>
      <c r="F72">
        <v>9</v>
      </c>
      <c r="G72">
        <v>6</v>
      </c>
      <c r="H72">
        <v>2</v>
      </c>
      <c r="I72" t="s">
        <v>439</v>
      </c>
      <c r="J72" t="s">
        <v>528</v>
      </c>
      <c r="K72">
        <v>2</v>
      </c>
    </row>
    <row r="73" spans="5:11" ht="12.75">
      <c r="E73" s="199">
        <f t="shared" si="0"/>
        <v>0</v>
      </c>
      <c r="F73">
        <v>9</v>
      </c>
      <c r="G73">
        <v>7</v>
      </c>
      <c r="H73">
        <v>3</v>
      </c>
      <c r="I73" t="s">
        <v>439</v>
      </c>
      <c r="J73" t="s">
        <v>529</v>
      </c>
      <c r="K73">
        <v>2</v>
      </c>
    </row>
    <row r="74" spans="5:11" ht="12.75">
      <c r="E74" s="199">
        <f t="shared" si="0"/>
        <v>0</v>
      </c>
      <c r="F74">
        <v>9</v>
      </c>
      <c r="G74">
        <v>8</v>
      </c>
      <c r="H74">
        <v>2</v>
      </c>
      <c r="I74" t="s">
        <v>439</v>
      </c>
      <c r="J74" t="s">
        <v>530</v>
      </c>
      <c r="K74">
        <v>2</v>
      </c>
    </row>
    <row r="75" spans="5:11" ht="12.75">
      <c r="E75" s="199">
        <f t="shared" si="0"/>
        <v>0</v>
      </c>
      <c r="F75">
        <v>10</v>
      </c>
      <c r="G75">
        <v>0</v>
      </c>
      <c r="H75">
        <v>0</v>
      </c>
      <c r="I75" t="s">
        <v>435</v>
      </c>
      <c r="J75" t="s">
        <v>531</v>
      </c>
      <c r="K75">
        <v>2</v>
      </c>
    </row>
    <row r="76" spans="5:11" ht="12.75">
      <c r="E76" s="199">
        <f t="shared" si="0"/>
        <v>0</v>
      </c>
      <c r="F76">
        <v>10</v>
      </c>
      <c r="G76">
        <v>1</v>
      </c>
      <c r="H76">
        <v>1</v>
      </c>
      <c r="I76" t="s">
        <v>439</v>
      </c>
      <c r="J76" t="s">
        <v>532</v>
      </c>
      <c r="K76">
        <v>2</v>
      </c>
    </row>
    <row r="77" spans="5:11" ht="12.75">
      <c r="E77" s="199">
        <f t="shared" si="0"/>
        <v>0</v>
      </c>
      <c r="F77">
        <v>10</v>
      </c>
      <c r="G77">
        <v>2</v>
      </c>
      <c r="H77">
        <v>1</v>
      </c>
      <c r="I77" t="s">
        <v>439</v>
      </c>
      <c r="J77" t="s">
        <v>533</v>
      </c>
      <c r="K77">
        <v>2</v>
      </c>
    </row>
    <row r="78" spans="5:11" ht="12.75">
      <c r="E78" s="199">
        <f t="shared" si="0"/>
        <v>0</v>
      </c>
      <c r="F78">
        <v>10</v>
      </c>
      <c r="G78">
        <v>3</v>
      </c>
      <c r="H78">
        <v>3</v>
      </c>
      <c r="I78" t="s">
        <v>439</v>
      </c>
      <c r="J78" t="s">
        <v>534</v>
      </c>
      <c r="K78">
        <v>2</v>
      </c>
    </row>
    <row r="79" spans="5:11" ht="12.75">
      <c r="E79" s="199">
        <f t="shared" si="0"/>
        <v>0</v>
      </c>
      <c r="F79">
        <v>10</v>
      </c>
      <c r="G79">
        <v>4</v>
      </c>
      <c r="H79">
        <v>2</v>
      </c>
      <c r="I79" t="s">
        <v>439</v>
      </c>
      <c r="J79" t="s">
        <v>532</v>
      </c>
      <c r="K79">
        <v>2</v>
      </c>
    </row>
    <row r="80" spans="5:11" ht="12.75">
      <c r="E80" s="199">
        <f t="shared" si="0"/>
        <v>0</v>
      </c>
      <c r="F80">
        <v>10</v>
      </c>
      <c r="G80">
        <v>5</v>
      </c>
      <c r="H80">
        <v>3</v>
      </c>
      <c r="I80" t="s">
        <v>439</v>
      </c>
      <c r="J80" t="s">
        <v>535</v>
      </c>
      <c r="K80">
        <v>2</v>
      </c>
    </row>
    <row r="81" spans="5:11" ht="12.75">
      <c r="E81" s="199">
        <f t="shared" si="0"/>
        <v>0</v>
      </c>
      <c r="F81">
        <v>10</v>
      </c>
      <c r="G81">
        <v>6</v>
      </c>
      <c r="H81">
        <v>2</v>
      </c>
      <c r="I81" t="s">
        <v>439</v>
      </c>
      <c r="J81" t="s">
        <v>536</v>
      </c>
      <c r="K81">
        <v>2</v>
      </c>
    </row>
    <row r="82" spans="5:11" ht="12.75">
      <c r="E82" s="199">
        <f t="shared" si="0"/>
        <v>0</v>
      </c>
      <c r="F82">
        <v>10</v>
      </c>
      <c r="G82">
        <v>7</v>
      </c>
      <c r="H82">
        <v>2</v>
      </c>
      <c r="I82" t="s">
        <v>439</v>
      </c>
      <c r="J82" t="s">
        <v>537</v>
      </c>
      <c r="K82">
        <v>2</v>
      </c>
    </row>
    <row r="83" spans="5:11" ht="12.75">
      <c r="E83" s="199">
        <f t="shared" si="0"/>
        <v>0</v>
      </c>
      <c r="F83">
        <v>11</v>
      </c>
      <c r="G83">
        <v>0</v>
      </c>
      <c r="H83">
        <v>0</v>
      </c>
      <c r="I83" t="s">
        <v>435</v>
      </c>
      <c r="J83" t="s">
        <v>538</v>
      </c>
      <c r="K83">
        <v>2</v>
      </c>
    </row>
    <row r="84" spans="5:11" ht="12.75">
      <c r="E84" s="199">
        <f t="shared" si="0"/>
        <v>0</v>
      </c>
      <c r="F84">
        <v>11</v>
      </c>
      <c r="G84">
        <v>1</v>
      </c>
      <c r="H84">
        <v>1</v>
      </c>
      <c r="I84" t="s">
        <v>439</v>
      </c>
      <c r="J84" t="s">
        <v>539</v>
      </c>
      <c r="K84">
        <v>2</v>
      </c>
    </row>
    <row r="85" spans="5:11" ht="12.75">
      <c r="E85" s="199">
        <f t="shared" si="0"/>
        <v>0</v>
      </c>
      <c r="F85">
        <v>11</v>
      </c>
      <c r="G85">
        <v>2</v>
      </c>
      <c r="H85">
        <v>2</v>
      </c>
      <c r="I85" t="s">
        <v>439</v>
      </c>
      <c r="J85" t="s">
        <v>539</v>
      </c>
      <c r="K85">
        <v>2</v>
      </c>
    </row>
    <row r="86" spans="5:11" ht="12.75">
      <c r="E86" s="199">
        <f t="shared" si="0"/>
        <v>0</v>
      </c>
      <c r="F86">
        <v>11</v>
      </c>
      <c r="G86">
        <v>3</v>
      </c>
      <c r="H86">
        <v>2</v>
      </c>
      <c r="I86" t="s">
        <v>439</v>
      </c>
      <c r="J86" t="s">
        <v>540</v>
      </c>
      <c r="K86">
        <v>2</v>
      </c>
    </row>
    <row r="87" spans="5:11" ht="12.75">
      <c r="E87" s="199">
        <f t="shared" si="0"/>
        <v>0</v>
      </c>
      <c r="F87">
        <v>11</v>
      </c>
      <c r="G87">
        <v>4</v>
      </c>
      <c r="H87">
        <v>3</v>
      </c>
      <c r="I87" t="s">
        <v>439</v>
      </c>
      <c r="J87" t="s">
        <v>541</v>
      </c>
      <c r="K87">
        <v>2</v>
      </c>
    </row>
    <row r="88" spans="5:11" ht="12.75">
      <c r="E88" s="199">
        <f t="shared" si="0"/>
        <v>0</v>
      </c>
      <c r="F88">
        <v>12</v>
      </c>
      <c r="G88">
        <v>0</v>
      </c>
      <c r="H88">
        <v>0</v>
      </c>
      <c r="I88" t="s">
        <v>435</v>
      </c>
      <c r="J88" t="s">
        <v>542</v>
      </c>
      <c r="K88">
        <v>2</v>
      </c>
    </row>
    <row r="89" spans="5:11" ht="12.75">
      <c r="E89" s="199">
        <f t="shared" si="0"/>
        <v>0</v>
      </c>
      <c r="F89">
        <v>12</v>
      </c>
      <c r="G89">
        <v>1</v>
      </c>
      <c r="H89">
        <v>3</v>
      </c>
      <c r="I89" t="s">
        <v>439</v>
      </c>
      <c r="J89" t="s">
        <v>543</v>
      </c>
      <c r="K89">
        <v>2</v>
      </c>
    </row>
    <row r="90" spans="5:11" ht="12.75">
      <c r="E90" s="199">
        <f t="shared" si="0"/>
        <v>0</v>
      </c>
      <c r="F90">
        <v>12</v>
      </c>
      <c r="G90">
        <v>2</v>
      </c>
      <c r="H90">
        <v>3</v>
      </c>
      <c r="I90" t="s">
        <v>439</v>
      </c>
      <c r="J90" t="s">
        <v>544</v>
      </c>
      <c r="K90">
        <v>2</v>
      </c>
    </row>
    <row r="91" spans="5:11" ht="12.75">
      <c r="E91" s="199">
        <f t="shared" si="0"/>
        <v>0</v>
      </c>
      <c r="F91">
        <v>12</v>
      </c>
      <c r="G91">
        <v>3</v>
      </c>
      <c r="H91">
        <v>3</v>
      </c>
      <c r="I91" t="s">
        <v>439</v>
      </c>
      <c r="J91" t="s">
        <v>545</v>
      </c>
      <c r="K91">
        <v>2</v>
      </c>
    </row>
    <row r="92" spans="5:11" ht="12.75">
      <c r="E92" s="199">
        <f t="shared" si="0"/>
        <v>0</v>
      </c>
      <c r="F92">
        <v>12</v>
      </c>
      <c r="G92">
        <v>4</v>
      </c>
      <c r="H92">
        <v>3</v>
      </c>
      <c r="I92" t="s">
        <v>439</v>
      </c>
      <c r="J92" t="s">
        <v>546</v>
      </c>
      <c r="K92">
        <v>2</v>
      </c>
    </row>
    <row r="93" spans="5:11" ht="12.75">
      <c r="E93" s="199">
        <f t="shared" si="0"/>
        <v>0</v>
      </c>
      <c r="F93">
        <v>12</v>
      </c>
      <c r="G93">
        <v>5</v>
      </c>
      <c r="H93">
        <v>3</v>
      </c>
      <c r="I93" t="s">
        <v>439</v>
      </c>
      <c r="J93" t="s">
        <v>547</v>
      </c>
      <c r="K93">
        <v>2</v>
      </c>
    </row>
    <row r="94" spans="5:11" ht="12.75">
      <c r="E94" s="199">
        <f t="shared" si="0"/>
        <v>0</v>
      </c>
      <c r="F94">
        <v>13</v>
      </c>
      <c r="G94">
        <v>0</v>
      </c>
      <c r="H94">
        <v>0</v>
      </c>
      <c r="I94" t="s">
        <v>435</v>
      </c>
      <c r="J94" t="s">
        <v>548</v>
      </c>
      <c r="K94">
        <v>2</v>
      </c>
    </row>
    <row r="95" spans="5:11" ht="12.75">
      <c r="E95" s="199">
        <f t="shared" si="0"/>
        <v>0</v>
      </c>
      <c r="F95">
        <v>13</v>
      </c>
      <c r="G95">
        <v>1</v>
      </c>
      <c r="H95">
        <v>2</v>
      </c>
      <c r="I95" t="s">
        <v>439</v>
      </c>
      <c r="J95" t="s">
        <v>549</v>
      </c>
      <c r="K95">
        <v>2</v>
      </c>
    </row>
    <row r="96" spans="5:11" ht="12.75">
      <c r="E96" s="199">
        <f t="shared" si="0"/>
        <v>0</v>
      </c>
      <c r="F96">
        <v>13</v>
      </c>
      <c r="G96">
        <v>2</v>
      </c>
      <c r="H96">
        <v>2</v>
      </c>
      <c r="I96" t="s">
        <v>439</v>
      </c>
      <c r="J96" t="s">
        <v>550</v>
      </c>
      <c r="K96">
        <v>2</v>
      </c>
    </row>
    <row r="97" spans="5:11" ht="12.75">
      <c r="E97" s="199">
        <f t="shared" si="0"/>
        <v>0</v>
      </c>
      <c r="F97">
        <v>13</v>
      </c>
      <c r="G97">
        <v>3</v>
      </c>
      <c r="H97">
        <v>3</v>
      </c>
      <c r="I97" t="s">
        <v>439</v>
      </c>
      <c r="J97" t="s">
        <v>551</v>
      </c>
      <c r="K97">
        <v>2</v>
      </c>
    </row>
    <row r="98" spans="5:11" ht="12.75">
      <c r="E98" s="199">
        <f t="shared" si="0"/>
        <v>0</v>
      </c>
      <c r="F98">
        <v>14</v>
      </c>
      <c r="G98">
        <v>0</v>
      </c>
      <c r="H98">
        <v>0</v>
      </c>
      <c r="I98" t="s">
        <v>435</v>
      </c>
      <c r="J98" t="s">
        <v>552</v>
      </c>
      <c r="K98">
        <v>2</v>
      </c>
    </row>
    <row r="99" spans="5:11" ht="12.75">
      <c r="E99" s="199">
        <f t="shared" si="0"/>
        <v>0</v>
      </c>
      <c r="F99">
        <v>14</v>
      </c>
      <c r="G99">
        <v>1</v>
      </c>
      <c r="H99">
        <v>1</v>
      </c>
      <c r="I99" t="s">
        <v>439</v>
      </c>
      <c r="J99" t="s">
        <v>553</v>
      </c>
      <c r="K99">
        <v>2</v>
      </c>
    </row>
    <row r="100" spans="5:11" ht="12.75">
      <c r="E100" s="199">
        <f t="shared" si="0"/>
        <v>0</v>
      </c>
      <c r="F100">
        <v>14</v>
      </c>
      <c r="G100">
        <v>2</v>
      </c>
      <c r="H100">
        <v>3</v>
      </c>
      <c r="I100" t="s">
        <v>439</v>
      </c>
      <c r="J100" t="s">
        <v>554</v>
      </c>
      <c r="K100">
        <v>2</v>
      </c>
    </row>
    <row r="101" spans="5:11" ht="12.75">
      <c r="E101" s="199">
        <f t="shared" si="0"/>
        <v>0</v>
      </c>
      <c r="F101">
        <v>14</v>
      </c>
      <c r="G101">
        <v>3</v>
      </c>
      <c r="H101">
        <v>2</v>
      </c>
      <c r="I101" t="s">
        <v>439</v>
      </c>
      <c r="J101" t="s">
        <v>555</v>
      </c>
      <c r="K101">
        <v>2</v>
      </c>
    </row>
    <row r="102" spans="5:11" ht="12.75">
      <c r="E102" s="199">
        <f t="shared" si="0"/>
        <v>0</v>
      </c>
      <c r="F102">
        <v>14</v>
      </c>
      <c r="G102">
        <v>4</v>
      </c>
      <c r="H102">
        <v>2</v>
      </c>
      <c r="I102" t="s">
        <v>439</v>
      </c>
      <c r="J102" t="s">
        <v>556</v>
      </c>
      <c r="K102">
        <v>2</v>
      </c>
    </row>
    <row r="103" spans="5:11" ht="12.75">
      <c r="E103" s="199">
        <f t="shared" si="0"/>
        <v>0</v>
      </c>
      <c r="F103">
        <v>14</v>
      </c>
      <c r="G103">
        <v>5</v>
      </c>
      <c r="H103">
        <v>3</v>
      </c>
      <c r="I103" t="s">
        <v>439</v>
      </c>
      <c r="J103" t="s">
        <v>557</v>
      </c>
      <c r="K103">
        <v>2</v>
      </c>
    </row>
    <row r="104" spans="5:11" ht="12.75">
      <c r="E104" s="199">
        <f t="shared" si="0"/>
        <v>0</v>
      </c>
      <c r="F104">
        <v>14</v>
      </c>
      <c r="G104">
        <v>6</v>
      </c>
      <c r="H104">
        <v>2</v>
      </c>
      <c r="I104" t="s">
        <v>439</v>
      </c>
      <c r="J104" t="s">
        <v>553</v>
      </c>
      <c r="K104">
        <v>2</v>
      </c>
    </row>
    <row r="105" spans="5:11" ht="12.75">
      <c r="E105" s="199">
        <f t="shared" si="0"/>
        <v>0</v>
      </c>
      <c r="F105">
        <v>14</v>
      </c>
      <c r="G105">
        <v>7</v>
      </c>
      <c r="H105">
        <v>3</v>
      </c>
      <c r="I105" t="s">
        <v>439</v>
      </c>
      <c r="J105" t="s">
        <v>558</v>
      </c>
      <c r="K105">
        <v>2</v>
      </c>
    </row>
    <row r="106" spans="5:11" ht="12.75">
      <c r="E106" s="199">
        <f t="shared" si="0"/>
        <v>0</v>
      </c>
      <c r="F106">
        <v>14</v>
      </c>
      <c r="G106">
        <v>8</v>
      </c>
      <c r="H106">
        <v>3</v>
      </c>
      <c r="I106" t="s">
        <v>439</v>
      </c>
      <c r="J106" t="s">
        <v>559</v>
      </c>
      <c r="K106">
        <v>2</v>
      </c>
    </row>
    <row r="107" spans="5:11" ht="12.75">
      <c r="E107" s="199">
        <f t="shared" si="0"/>
        <v>0</v>
      </c>
      <c r="F107">
        <v>15</v>
      </c>
      <c r="G107">
        <v>0</v>
      </c>
      <c r="H107">
        <v>0</v>
      </c>
      <c r="I107" t="s">
        <v>435</v>
      </c>
      <c r="J107" t="s">
        <v>560</v>
      </c>
      <c r="K107">
        <v>2</v>
      </c>
    </row>
    <row r="108" spans="5:11" ht="12.75">
      <c r="E108" s="199">
        <f t="shared" si="0"/>
        <v>0</v>
      </c>
      <c r="F108">
        <v>15</v>
      </c>
      <c r="G108">
        <v>1</v>
      </c>
      <c r="H108">
        <v>1</v>
      </c>
      <c r="I108" t="s">
        <v>439</v>
      </c>
      <c r="J108" t="s">
        <v>561</v>
      </c>
      <c r="K108">
        <v>2</v>
      </c>
    </row>
    <row r="109" spans="5:11" ht="12.75">
      <c r="E109" s="199">
        <f t="shared" si="0"/>
        <v>0</v>
      </c>
      <c r="F109">
        <v>15</v>
      </c>
      <c r="G109">
        <v>2</v>
      </c>
      <c r="H109">
        <v>2</v>
      </c>
      <c r="I109" t="s">
        <v>439</v>
      </c>
      <c r="J109" t="s">
        <v>562</v>
      </c>
      <c r="K109">
        <v>2</v>
      </c>
    </row>
    <row r="110" spans="5:11" ht="12.75">
      <c r="E110" s="199">
        <f t="shared" si="0"/>
        <v>0</v>
      </c>
      <c r="F110">
        <v>15</v>
      </c>
      <c r="G110">
        <v>3</v>
      </c>
      <c r="H110">
        <v>3</v>
      </c>
      <c r="I110" t="s">
        <v>439</v>
      </c>
      <c r="J110" t="s">
        <v>563</v>
      </c>
      <c r="K110">
        <v>2</v>
      </c>
    </row>
    <row r="111" spans="5:11" ht="12.75">
      <c r="E111" s="199">
        <f t="shared" si="0"/>
        <v>0</v>
      </c>
      <c r="F111">
        <v>15</v>
      </c>
      <c r="G111">
        <v>4</v>
      </c>
      <c r="H111">
        <v>2</v>
      </c>
      <c r="I111" t="s">
        <v>439</v>
      </c>
      <c r="J111" t="s">
        <v>561</v>
      </c>
      <c r="K111">
        <v>2</v>
      </c>
    </row>
    <row r="112" spans="5:11" ht="12.75">
      <c r="E112" s="199">
        <f t="shared" si="0"/>
        <v>0</v>
      </c>
      <c r="F112">
        <v>16</v>
      </c>
      <c r="G112">
        <v>0</v>
      </c>
      <c r="H112">
        <v>0</v>
      </c>
      <c r="I112" t="s">
        <v>435</v>
      </c>
      <c r="J112" t="s">
        <v>564</v>
      </c>
      <c r="K112">
        <v>2</v>
      </c>
    </row>
    <row r="113" spans="5:11" ht="12.75">
      <c r="E113" s="199">
        <f t="shared" si="0"/>
        <v>0</v>
      </c>
      <c r="F113">
        <v>16</v>
      </c>
      <c r="G113">
        <v>1</v>
      </c>
      <c r="H113">
        <v>3</v>
      </c>
      <c r="I113" t="s">
        <v>439</v>
      </c>
      <c r="J113" t="s">
        <v>565</v>
      </c>
      <c r="K113">
        <v>2</v>
      </c>
    </row>
    <row r="114" spans="5:11" ht="12.75">
      <c r="E114" s="199">
        <f t="shared" si="0"/>
        <v>0</v>
      </c>
      <c r="F114">
        <v>16</v>
      </c>
      <c r="G114">
        <v>2</v>
      </c>
      <c r="H114">
        <v>2</v>
      </c>
      <c r="I114" t="s">
        <v>439</v>
      </c>
      <c r="J114" t="s">
        <v>566</v>
      </c>
      <c r="K114">
        <v>2</v>
      </c>
    </row>
    <row r="115" spans="5:11" ht="12.75">
      <c r="E115" s="199">
        <f t="shared" si="0"/>
        <v>0</v>
      </c>
      <c r="F115">
        <v>16</v>
      </c>
      <c r="G115">
        <v>3</v>
      </c>
      <c r="H115">
        <v>2</v>
      </c>
      <c r="I115" t="s">
        <v>439</v>
      </c>
      <c r="J115" t="s">
        <v>567</v>
      </c>
      <c r="K115">
        <v>2</v>
      </c>
    </row>
    <row r="116" spans="5:11" ht="12.75">
      <c r="E116" s="199">
        <f t="shared" si="0"/>
        <v>0</v>
      </c>
      <c r="F116">
        <v>16</v>
      </c>
      <c r="G116">
        <v>4</v>
      </c>
      <c r="H116">
        <v>3</v>
      </c>
      <c r="I116" t="s">
        <v>439</v>
      </c>
      <c r="J116" t="s">
        <v>568</v>
      </c>
      <c r="K116">
        <v>2</v>
      </c>
    </row>
    <row r="117" spans="5:11" ht="12.75">
      <c r="E117" s="199">
        <f t="shared" si="0"/>
        <v>0</v>
      </c>
      <c r="F117">
        <v>16</v>
      </c>
      <c r="G117">
        <v>5</v>
      </c>
      <c r="H117">
        <v>3</v>
      </c>
      <c r="I117" t="s">
        <v>439</v>
      </c>
      <c r="J117" t="s">
        <v>569</v>
      </c>
      <c r="K117">
        <v>2</v>
      </c>
    </row>
    <row r="118" spans="5:11" ht="12.75">
      <c r="E118" s="199">
        <f t="shared" si="0"/>
        <v>0</v>
      </c>
      <c r="F118">
        <v>16</v>
      </c>
      <c r="G118">
        <v>6</v>
      </c>
      <c r="H118">
        <v>2</v>
      </c>
      <c r="I118" t="s">
        <v>439</v>
      </c>
      <c r="J118" t="s">
        <v>570</v>
      </c>
      <c r="K118">
        <v>2</v>
      </c>
    </row>
    <row r="119" spans="5:11" ht="12.75">
      <c r="E119" s="199">
        <f t="shared" si="0"/>
        <v>0</v>
      </c>
      <c r="F119">
        <v>17</v>
      </c>
      <c r="G119">
        <v>0</v>
      </c>
      <c r="H119">
        <v>0</v>
      </c>
      <c r="I119" t="s">
        <v>435</v>
      </c>
      <c r="J119" t="s">
        <v>571</v>
      </c>
      <c r="K119">
        <v>2</v>
      </c>
    </row>
    <row r="120" spans="5:11" ht="12.75">
      <c r="E120" s="199">
        <f t="shared" si="0"/>
        <v>0</v>
      </c>
      <c r="F120">
        <v>17</v>
      </c>
      <c r="G120">
        <v>1</v>
      </c>
      <c r="H120">
        <v>2</v>
      </c>
      <c r="I120" t="s">
        <v>439</v>
      </c>
      <c r="J120" t="s">
        <v>572</v>
      </c>
      <c r="K120">
        <v>2</v>
      </c>
    </row>
    <row r="121" spans="5:11" ht="12.75">
      <c r="E121" s="199">
        <f t="shared" si="0"/>
        <v>0</v>
      </c>
      <c r="F121">
        <v>17</v>
      </c>
      <c r="G121">
        <v>2</v>
      </c>
      <c r="H121">
        <v>2</v>
      </c>
      <c r="I121" t="s">
        <v>439</v>
      </c>
      <c r="J121" t="s">
        <v>573</v>
      </c>
      <c r="K121">
        <v>2</v>
      </c>
    </row>
    <row r="122" spans="5:11" ht="12.75">
      <c r="E122" s="199">
        <f t="shared" si="0"/>
        <v>0</v>
      </c>
      <c r="F122">
        <v>17</v>
      </c>
      <c r="G122">
        <v>3</v>
      </c>
      <c r="H122">
        <v>2</v>
      </c>
      <c r="I122" t="s">
        <v>439</v>
      </c>
      <c r="J122" t="s">
        <v>574</v>
      </c>
      <c r="K122">
        <v>2</v>
      </c>
    </row>
    <row r="123" spans="5:11" ht="12.75">
      <c r="E123" s="199">
        <f t="shared" si="0"/>
        <v>0</v>
      </c>
      <c r="F123">
        <v>17</v>
      </c>
      <c r="G123">
        <v>4</v>
      </c>
      <c r="H123">
        <v>3</v>
      </c>
      <c r="I123" t="s">
        <v>439</v>
      </c>
      <c r="J123" t="s">
        <v>575</v>
      </c>
      <c r="K123">
        <v>2</v>
      </c>
    </row>
    <row r="124" spans="5:11" ht="12.75">
      <c r="E124" s="199">
        <f t="shared" si="0"/>
        <v>0</v>
      </c>
      <c r="F124">
        <v>17</v>
      </c>
      <c r="G124">
        <v>5</v>
      </c>
      <c r="H124">
        <v>3</v>
      </c>
      <c r="I124" t="s">
        <v>439</v>
      </c>
      <c r="J124" t="s">
        <v>576</v>
      </c>
      <c r="K124">
        <v>2</v>
      </c>
    </row>
    <row r="125" spans="5:11" ht="12.75">
      <c r="E125" s="199">
        <f t="shared" si="0"/>
        <v>0</v>
      </c>
      <c r="F125">
        <v>18</v>
      </c>
      <c r="G125">
        <v>0</v>
      </c>
      <c r="H125">
        <v>0</v>
      </c>
      <c r="I125" t="s">
        <v>435</v>
      </c>
      <c r="J125" t="s">
        <v>577</v>
      </c>
      <c r="K125">
        <v>2</v>
      </c>
    </row>
    <row r="126" spans="5:11" ht="12.75">
      <c r="E126" s="199">
        <f t="shared" si="0"/>
        <v>0</v>
      </c>
      <c r="F126">
        <v>18</v>
      </c>
      <c r="G126">
        <v>1</v>
      </c>
      <c r="H126">
        <v>2</v>
      </c>
      <c r="I126" t="s">
        <v>439</v>
      </c>
      <c r="J126" t="s">
        <v>578</v>
      </c>
      <c r="K126">
        <v>2</v>
      </c>
    </row>
    <row r="127" spans="5:11" ht="12.75">
      <c r="E127" s="199">
        <f t="shared" si="0"/>
        <v>0</v>
      </c>
      <c r="F127">
        <v>18</v>
      </c>
      <c r="G127">
        <v>2</v>
      </c>
      <c r="H127">
        <v>2</v>
      </c>
      <c r="I127" t="s">
        <v>439</v>
      </c>
      <c r="J127" t="s">
        <v>579</v>
      </c>
      <c r="K127">
        <v>2</v>
      </c>
    </row>
    <row r="128" spans="5:11" ht="12.75">
      <c r="E128" s="199">
        <f t="shared" si="0"/>
        <v>0</v>
      </c>
      <c r="F128">
        <v>18</v>
      </c>
      <c r="G128">
        <v>3</v>
      </c>
      <c r="H128">
        <v>2</v>
      </c>
      <c r="I128" t="s">
        <v>439</v>
      </c>
      <c r="J128" t="s">
        <v>580</v>
      </c>
      <c r="K128">
        <v>2</v>
      </c>
    </row>
    <row r="129" spans="5:11" ht="12.75">
      <c r="E129" s="199">
        <f t="shared" si="0"/>
        <v>0</v>
      </c>
      <c r="F129">
        <v>18</v>
      </c>
      <c r="G129">
        <v>4</v>
      </c>
      <c r="H129">
        <v>3</v>
      </c>
      <c r="I129" t="s">
        <v>439</v>
      </c>
      <c r="J129" t="s">
        <v>581</v>
      </c>
      <c r="K129">
        <v>2</v>
      </c>
    </row>
    <row r="130" spans="5:11" ht="12.75">
      <c r="E130" s="199">
        <f t="shared" si="0"/>
        <v>0</v>
      </c>
      <c r="F130">
        <v>18</v>
      </c>
      <c r="G130">
        <v>5</v>
      </c>
      <c r="H130">
        <v>2</v>
      </c>
      <c r="I130" t="s">
        <v>439</v>
      </c>
      <c r="J130" t="s">
        <v>582</v>
      </c>
      <c r="K130">
        <v>2</v>
      </c>
    </row>
    <row r="131" spans="5:11" ht="12.75">
      <c r="E131" s="199">
        <f t="shared" si="0"/>
        <v>0</v>
      </c>
      <c r="F131">
        <v>19</v>
      </c>
      <c r="G131">
        <v>0</v>
      </c>
      <c r="H131">
        <v>0</v>
      </c>
      <c r="I131" t="s">
        <v>435</v>
      </c>
      <c r="J131" t="s">
        <v>583</v>
      </c>
      <c r="K131">
        <v>2</v>
      </c>
    </row>
    <row r="132" spans="5:11" ht="12.75">
      <c r="E132" s="199">
        <f t="shared" si="0"/>
        <v>0</v>
      </c>
      <c r="F132">
        <v>19</v>
      </c>
      <c r="G132">
        <v>1</v>
      </c>
      <c r="H132">
        <v>1</v>
      </c>
      <c r="I132" t="s">
        <v>439</v>
      </c>
      <c r="J132" t="s">
        <v>584</v>
      </c>
      <c r="K132">
        <v>2</v>
      </c>
    </row>
    <row r="133" spans="5:11" ht="12.75">
      <c r="E133" s="199">
        <f t="shared" si="0"/>
        <v>0</v>
      </c>
      <c r="F133">
        <v>19</v>
      </c>
      <c r="G133">
        <v>2</v>
      </c>
      <c r="H133">
        <v>1</v>
      </c>
      <c r="I133" t="s">
        <v>439</v>
      </c>
      <c r="J133" t="s">
        <v>585</v>
      </c>
      <c r="K133">
        <v>2</v>
      </c>
    </row>
    <row r="134" spans="5:11" ht="12.75">
      <c r="E134" s="199">
        <f t="shared" si="0"/>
        <v>0</v>
      </c>
      <c r="F134">
        <v>19</v>
      </c>
      <c r="G134">
        <v>3</v>
      </c>
      <c r="H134">
        <v>2</v>
      </c>
      <c r="I134" t="s">
        <v>439</v>
      </c>
      <c r="J134" t="s">
        <v>586</v>
      </c>
      <c r="K134">
        <v>2</v>
      </c>
    </row>
    <row r="135" spans="5:11" ht="12.75">
      <c r="E135" s="199">
        <f t="shared" si="0"/>
        <v>0</v>
      </c>
      <c r="F135">
        <v>19</v>
      </c>
      <c r="G135">
        <v>4</v>
      </c>
      <c r="H135">
        <v>3</v>
      </c>
      <c r="I135" t="s">
        <v>439</v>
      </c>
      <c r="J135" t="s">
        <v>587</v>
      </c>
      <c r="K135">
        <v>2</v>
      </c>
    </row>
    <row r="136" spans="5:11" ht="12.75">
      <c r="E136" s="199">
        <f t="shared" si="0"/>
        <v>0</v>
      </c>
      <c r="F136">
        <v>19</v>
      </c>
      <c r="G136">
        <v>5</v>
      </c>
      <c r="H136">
        <v>2</v>
      </c>
      <c r="I136" t="s">
        <v>439</v>
      </c>
      <c r="J136" t="s">
        <v>588</v>
      </c>
      <c r="K136">
        <v>2</v>
      </c>
    </row>
    <row r="137" spans="5:11" ht="12.75">
      <c r="E137" s="199">
        <f t="shared" si="0"/>
        <v>0</v>
      </c>
      <c r="F137">
        <v>19</v>
      </c>
      <c r="G137">
        <v>6</v>
      </c>
      <c r="H137">
        <v>3</v>
      </c>
      <c r="I137" t="s">
        <v>439</v>
      </c>
      <c r="J137" t="s">
        <v>589</v>
      </c>
      <c r="K137">
        <v>2</v>
      </c>
    </row>
    <row r="138" spans="5:11" ht="12.75">
      <c r="E138" s="199">
        <f t="shared" si="0"/>
        <v>0</v>
      </c>
      <c r="F138">
        <v>19</v>
      </c>
      <c r="G138">
        <v>7</v>
      </c>
      <c r="H138">
        <v>2</v>
      </c>
      <c r="I138" t="s">
        <v>439</v>
      </c>
      <c r="J138" t="s">
        <v>584</v>
      </c>
      <c r="K138">
        <v>2</v>
      </c>
    </row>
    <row r="139" spans="5:11" ht="12.75">
      <c r="E139" s="199">
        <f t="shared" si="0"/>
        <v>0</v>
      </c>
      <c r="F139">
        <v>19</v>
      </c>
      <c r="G139">
        <v>8</v>
      </c>
      <c r="H139">
        <v>3</v>
      </c>
      <c r="I139" t="s">
        <v>439</v>
      </c>
      <c r="J139" t="s">
        <v>590</v>
      </c>
      <c r="K139">
        <v>2</v>
      </c>
    </row>
    <row r="140" spans="5:11" ht="12.75">
      <c r="E140" s="199">
        <f t="shared" si="0"/>
        <v>0</v>
      </c>
      <c r="F140">
        <v>20</v>
      </c>
      <c r="G140">
        <v>0</v>
      </c>
      <c r="H140">
        <v>0</v>
      </c>
      <c r="I140" t="s">
        <v>435</v>
      </c>
      <c r="J140" t="s">
        <v>591</v>
      </c>
      <c r="K140">
        <v>2</v>
      </c>
    </row>
    <row r="141" spans="5:11" ht="12.75">
      <c r="E141" s="199">
        <f t="shared" si="0"/>
        <v>0</v>
      </c>
      <c r="F141">
        <v>20</v>
      </c>
      <c r="G141">
        <v>1</v>
      </c>
      <c r="H141">
        <v>3</v>
      </c>
      <c r="I141" t="s">
        <v>439</v>
      </c>
      <c r="J141" t="s">
        <v>592</v>
      </c>
      <c r="K141">
        <v>2</v>
      </c>
    </row>
    <row r="142" spans="5:11" ht="12.75">
      <c r="E142" s="199">
        <f t="shared" si="0"/>
        <v>0</v>
      </c>
      <c r="F142">
        <v>20</v>
      </c>
      <c r="G142">
        <v>2</v>
      </c>
      <c r="H142">
        <v>3</v>
      </c>
      <c r="I142" t="s">
        <v>439</v>
      </c>
      <c r="J142" t="s">
        <v>593</v>
      </c>
      <c r="K142">
        <v>2</v>
      </c>
    </row>
    <row r="143" spans="5:11" ht="12.75">
      <c r="E143" s="199">
        <f t="shared" si="0"/>
        <v>0</v>
      </c>
      <c r="F143">
        <v>20</v>
      </c>
      <c r="G143">
        <v>3</v>
      </c>
      <c r="H143">
        <v>3</v>
      </c>
      <c r="I143" t="s">
        <v>439</v>
      </c>
      <c r="J143" t="s">
        <v>594</v>
      </c>
      <c r="K143">
        <v>2</v>
      </c>
    </row>
    <row r="144" spans="5:11" ht="12.75">
      <c r="E144" s="199">
        <f t="shared" si="0"/>
        <v>0</v>
      </c>
      <c r="F144">
        <v>20</v>
      </c>
      <c r="G144">
        <v>4</v>
      </c>
      <c r="H144">
        <v>2</v>
      </c>
      <c r="I144" t="s">
        <v>439</v>
      </c>
      <c r="J144" t="s">
        <v>595</v>
      </c>
      <c r="K144">
        <v>2</v>
      </c>
    </row>
    <row r="145" spans="5:11" ht="12.75">
      <c r="E145" s="199">
        <f t="shared" si="0"/>
        <v>0</v>
      </c>
      <c r="F145">
        <v>20</v>
      </c>
      <c r="G145">
        <v>5</v>
      </c>
      <c r="H145">
        <v>2</v>
      </c>
      <c r="I145" t="s">
        <v>439</v>
      </c>
      <c r="J145" t="s">
        <v>596</v>
      </c>
      <c r="K145">
        <v>2</v>
      </c>
    </row>
    <row r="146" spans="5:11" ht="12.75">
      <c r="E146" s="199">
        <f t="shared" si="0"/>
        <v>0</v>
      </c>
      <c r="F146">
        <v>20</v>
      </c>
      <c r="G146">
        <v>6</v>
      </c>
      <c r="H146">
        <v>3</v>
      </c>
      <c r="I146" t="s">
        <v>439</v>
      </c>
      <c r="J146" t="s">
        <v>597</v>
      </c>
      <c r="K146">
        <v>2</v>
      </c>
    </row>
    <row r="147" spans="5:11" ht="12.75">
      <c r="E147" s="199">
        <f t="shared" si="0"/>
        <v>0</v>
      </c>
      <c r="F147">
        <v>21</v>
      </c>
      <c r="G147">
        <v>0</v>
      </c>
      <c r="H147">
        <v>0</v>
      </c>
      <c r="I147" t="s">
        <v>435</v>
      </c>
      <c r="J147" t="s">
        <v>598</v>
      </c>
      <c r="K147">
        <v>2</v>
      </c>
    </row>
    <row r="148" spans="5:11" ht="12.75">
      <c r="E148" s="199">
        <f t="shared" si="0"/>
        <v>0</v>
      </c>
      <c r="F148">
        <v>21</v>
      </c>
      <c r="G148">
        <v>1</v>
      </c>
      <c r="H148">
        <v>1</v>
      </c>
      <c r="I148" t="s">
        <v>439</v>
      </c>
      <c r="J148" t="s">
        <v>599</v>
      </c>
      <c r="K148">
        <v>2</v>
      </c>
    </row>
    <row r="149" spans="5:11" ht="12.75">
      <c r="E149" s="199">
        <f t="shared" si="0"/>
        <v>0</v>
      </c>
      <c r="F149">
        <v>21</v>
      </c>
      <c r="G149">
        <v>2</v>
      </c>
      <c r="H149">
        <v>1</v>
      </c>
      <c r="I149" t="s">
        <v>439</v>
      </c>
      <c r="J149" t="s">
        <v>600</v>
      </c>
      <c r="K149">
        <v>2</v>
      </c>
    </row>
    <row r="150" spans="5:11" ht="12.75">
      <c r="E150" s="199">
        <f t="shared" si="0"/>
        <v>0</v>
      </c>
      <c r="F150">
        <v>21</v>
      </c>
      <c r="G150">
        <v>3</v>
      </c>
      <c r="H150">
        <v>1</v>
      </c>
      <c r="I150" t="s">
        <v>439</v>
      </c>
      <c r="J150" t="s">
        <v>601</v>
      </c>
      <c r="K150">
        <v>2</v>
      </c>
    </row>
    <row r="151" spans="5:11" ht="12.75">
      <c r="E151" s="199">
        <f t="shared" si="0"/>
        <v>0</v>
      </c>
      <c r="F151">
        <v>21</v>
      </c>
      <c r="G151">
        <v>4</v>
      </c>
      <c r="H151">
        <v>2</v>
      </c>
      <c r="I151" t="s">
        <v>439</v>
      </c>
      <c r="J151" t="s">
        <v>602</v>
      </c>
      <c r="K151">
        <v>2</v>
      </c>
    </row>
    <row r="152" spans="5:11" ht="12.75">
      <c r="E152" s="199">
        <f t="shared" si="0"/>
        <v>0</v>
      </c>
      <c r="F152">
        <v>21</v>
      </c>
      <c r="G152">
        <v>5</v>
      </c>
      <c r="H152">
        <v>3</v>
      </c>
      <c r="I152" t="s">
        <v>439</v>
      </c>
      <c r="J152" t="s">
        <v>603</v>
      </c>
      <c r="K152">
        <v>2</v>
      </c>
    </row>
    <row r="153" spans="5:11" ht="12.75">
      <c r="E153" s="199">
        <f t="shared" si="0"/>
        <v>0</v>
      </c>
      <c r="F153">
        <v>21</v>
      </c>
      <c r="G153">
        <v>6</v>
      </c>
      <c r="H153">
        <v>3</v>
      </c>
      <c r="I153" t="s">
        <v>439</v>
      </c>
      <c r="J153" t="s">
        <v>604</v>
      </c>
      <c r="K153">
        <v>2</v>
      </c>
    </row>
    <row r="154" spans="5:11" ht="12.75">
      <c r="E154" s="199">
        <f t="shared" si="0"/>
        <v>0</v>
      </c>
      <c r="F154">
        <v>21</v>
      </c>
      <c r="G154">
        <v>7</v>
      </c>
      <c r="H154">
        <v>2</v>
      </c>
      <c r="I154" t="s">
        <v>439</v>
      </c>
      <c r="J154" t="s">
        <v>605</v>
      </c>
      <c r="K154">
        <v>2</v>
      </c>
    </row>
    <row r="155" spans="5:11" ht="12.75">
      <c r="E155" s="199">
        <f t="shared" si="0"/>
        <v>0</v>
      </c>
      <c r="F155">
        <v>21</v>
      </c>
      <c r="G155">
        <v>8</v>
      </c>
      <c r="H155">
        <v>2</v>
      </c>
      <c r="I155" t="s">
        <v>439</v>
      </c>
      <c r="J155" t="s">
        <v>606</v>
      </c>
      <c r="K155">
        <v>2</v>
      </c>
    </row>
    <row r="156" spans="5:11" ht="12.75">
      <c r="E156" s="199">
        <f t="shared" si="0"/>
        <v>0</v>
      </c>
      <c r="F156">
        <v>21</v>
      </c>
      <c r="G156">
        <v>9</v>
      </c>
      <c r="H156">
        <v>1</v>
      </c>
      <c r="I156" t="s">
        <v>439</v>
      </c>
      <c r="J156" t="s">
        <v>607</v>
      </c>
      <c r="K156">
        <v>2</v>
      </c>
    </row>
    <row r="157" spans="5:11" ht="12.75">
      <c r="E157" s="199">
        <f t="shared" si="0"/>
        <v>0</v>
      </c>
      <c r="F157">
        <v>22</v>
      </c>
      <c r="G157">
        <v>0</v>
      </c>
      <c r="H157">
        <v>0</v>
      </c>
      <c r="I157" t="s">
        <v>435</v>
      </c>
      <c r="J157" t="s">
        <v>608</v>
      </c>
      <c r="K157">
        <v>2</v>
      </c>
    </row>
    <row r="158" spans="5:11" ht="12.75">
      <c r="E158" s="199">
        <f t="shared" si="0"/>
        <v>0</v>
      </c>
      <c r="F158">
        <v>22</v>
      </c>
      <c r="G158">
        <v>1</v>
      </c>
      <c r="H158">
        <v>3</v>
      </c>
      <c r="I158" t="s">
        <v>439</v>
      </c>
      <c r="J158" t="s">
        <v>609</v>
      </c>
      <c r="K158">
        <v>2</v>
      </c>
    </row>
    <row r="159" spans="5:11" ht="12.75">
      <c r="E159" s="199">
        <f t="shared" si="0"/>
        <v>0</v>
      </c>
      <c r="F159">
        <v>22</v>
      </c>
      <c r="G159">
        <v>2</v>
      </c>
      <c r="H159">
        <v>2</v>
      </c>
      <c r="I159" t="s">
        <v>439</v>
      </c>
      <c r="J159" t="s">
        <v>610</v>
      </c>
      <c r="K159">
        <v>2</v>
      </c>
    </row>
    <row r="160" spans="5:11" ht="12.75">
      <c r="E160" s="199">
        <f t="shared" si="0"/>
        <v>0</v>
      </c>
      <c r="F160">
        <v>22</v>
      </c>
      <c r="G160">
        <v>3</v>
      </c>
      <c r="H160">
        <v>3</v>
      </c>
      <c r="I160" t="s">
        <v>439</v>
      </c>
      <c r="J160" t="s">
        <v>611</v>
      </c>
      <c r="K160">
        <v>2</v>
      </c>
    </row>
    <row r="161" spans="5:11" ht="12.75">
      <c r="E161" s="199">
        <f t="shared" si="0"/>
        <v>0</v>
      </c>
      <c r="F161">
        <v>23</v>
      </c>
      <c r="G161">
        <v>0</v>
      </c>
      <c r="H161">
        <v>0</v>
      </c>
      <c r="I161" t="s">
        <v>435</v>
      </c>
      <c r="J161" t="s">
        <v>612</v>
      </c>
      <c r="K161">
        <v>2</v>
      </c>
    </row>
    <row r="162" spans="5:11" ht="12.75">
      <c r="E162" s="199">
        <f t="shared" si="0"/>
        <v>0</v>
      </c>
      <c r="F162">
        <v>23</v>
      </c>
      <c r="G162">
        <v>1</v>
      </c>
      <c r="H162">
        <v>2</v>
      </c>
      <c r="I162" t="s">
        <v>439</v>
      </c>
      <c r="J162" t="s">
        <v>613</v>
      </c>
      <c r="K162">
        <v>2</v>
      </c>
    </row>
    <row r="163" spans="5:11" ht="12.75">
      <c r="E163" s="199">
        <f t="shared" si="0"/>
        <v>0</v>
      </c>
      <c r="F163">
        <v>23</v>
      </c>
      <c r="G163">
        <v>2</v>
      </c>
      <c r="H163">
        <v>2</v>
      </c>
      <c r="I163" t="s">
        <v>439</v>
      </c>
      <c r="J163" t="s">
        <v>614</v>
      </c>
      <c r="K163">
        <v>2</v>
      </c>
    </row>
    <row r="164" spans="5:11" ht="12.75">
      <c r="E164" s="199">
        <f t="shared" si="0"/>
        <v>0</v>
      </c>
      <c r="F164">
        <v>23</v>
      </c>
      <c r="G164">
        <v>3</v>
      </c>
      <c r="H164">
        <v>2</v>
      </c>
      <c r="I164" t="s">
        <v>439</v>
      </c>
      <c r="J164" t="s">
        <v>615</v>
      </c>
      <c r="K164">
        <v>2</v>
      </c>
    </row>
    <row r="165" spans="5:11" ht="12.75">
      <c r="E165" s="199">
        <f t="shared" si="0"/>
        <v>0</v>
      </c>
      <c r="F165">
        <v>23</v>
      </c>
      <c r="G165">
        <v>4</v>
      </c>
      <c r="H165">
        <v>3</v>
      </c>
      <c r="I165" t="s">
        <v>439</v>
      </c>
      <c r="J165" t="s">
        <v>616</v>
      </c>
      <c r="K165">
        <v>2</v>
      </c>
    </row>
    <row r="166" spans="5:11" ht="12.75">
      <c r="E166" s="199">
        <f t="shared" si="0"/>
        <v>0</v>
      </c>
      <c r="F166">
        <v>23</v>
      </c>
      <c r="G166">
        <v>5</v>
      </c>
      <c r="H166">
        <v>2</v>
      </c>
      <c r="I166" t="s">
        <v>439</v>
      </c>
      <c r="J166" t="s">
        <v>617</v>
      </c>
      <c r="K166">
        <v>2</v>
      </c>
    </row>
    <row r="167" spans="5:11" ht="12.75">
      <c r="E167" s="199">
        <f t="shared" si="0"/>
        <v>0</v>
      </c>
      <c r="F167">
        <v>23</v>
      </c>
      <c r="G167">
        <v>6</v>
      </c>
      <c r="H167">
        <v>2</v>
      </c>
      <c r="I167" t="s">
        <v>439</v>
      </c>
      <c r="J167" t="s">
        <v>618</v>
      </c>
      <c r="K167">
        <v>2</v>
      </c>
    </row>
    <row r="168" spans="5:11" ht="12.75">
      <c r="E168" s="199">
        <f t="shared" si="0"/>
        <v>0</v>
      </c>
      <c r="F168">
        <v>23</v>
      </c>
      <c r="G168">
        <v>7</v>
      </c>
      <c r="H168">
        <v>3</v>
      </c>
      <c r="I168" t="s">
        <v>439</v>
      </c>
      <c r="J168" t="s">
        <v>619</v>
      </c>
      <c r="K168">
        <v>2</v>
      </c>
    </row>
    <row r="169" spans="5:11" ht="12.75">
      <c r="E169" s="199">
        <f t="shared" si="0"/>
        <v>0</v>
      </c>
      <c r="F169">
        <v>23</v>
      </c>
      <c r="G169">
        <v>8</v>
      </c>
      <c r="H169">
        <v>3</v>
      </c>
      <c r="I169" t="s">
        <v>439</v>
      </c>
      <c r="J169" t="s">
        <v>620</v>
      </c>
      <c r="K169">
        <v>2</v>
      </c>
    </row>
    <row r="170" spans="5:11" ht="12.75">
      <c r="E170" s="199">
        <f t="shared" si="0"/>
        <v>0</v>
      </c>
      <c r="F170">
        <v>23</v>
      </c>
      <c r="G170">
        <v>9</v>
      </c>
      <c r="H170">
        <v>2</v>
      </c>
      <c r="I170" t="s">
        <v>439</v>
      </c>
      <c r="J170" t="s">
        <v>621</v>
      </c>
      <c r="K170">
        <v>2</v>
      </c>
    </row>
    <row r="171" spans="5:11" ht="12.75">
      <c r="E171" s="199">
        <f t="shared" si="0"/>
        <v>0</v>
      </c>
      <c r="F171">
        <v>24</v>
      </c>
      <c r="G171">
        <v>0</v>
      </c>
      <c r="H171">
        <v>0</v>
      </c>
      <c r="I171" t="s">
        <v>435</v>
      </c>
      <c r="J171" t="s">
        <v>622</v>
      </c>
      <c r="K171">
        <v>2</v>
      </c>
    </row>
    <row r="172" spans="5:11" ht="12.75">
      <c r="E172" s="199">
        <f t="shared" si="0"/>
        <v>0</v>
      </c>
      <c r="F172">
        <v>24</v>
      </c>
      <c r="G172">
        <v>1</v>
      </c>
      <c r="H172">
        <v>3</v>
      </c>
      <c r="I172" t="s">
        <v>439</v>
      </c>
      <c r="J172" t="s">
        <v>623</v>
      </c>
      <c r="K172">
        <v>2</v>
      </c>
    </row>
    <row r="173" spans="5:11" ht="12.75">
      <c r="E173" s="199">
        <f t="shared" si="0"/>
        <v>0</v>
      </c>
      <c r="F173">
        <v>24</v>
      </c>
      <c r="G173">
        <v>2</v>
      </c>
      <c r="H173">
        <v>2</v>
      </c>
      <c r="I173" t="s">
        <v>439</v>
      </c>
      <c r="J173" t="s">
        <v>624</v>
      </c>
      <c r="K173">
        <v>2</v>
      </c>
    </row>
    <row r="174" spans="5:11" ht="12.75">
      <c r="E174" s="199">
        <f t="shared" si="0"/>
        <v>0</v>
      </c>
      <c r="F174">
        <v>24</v>
      </c>
      <c r="G174">
        <v>3</v>
      </c>
      <c r="H174">
        <v>2</v>
      </c>
      <c r="I174" t="s">
        <v>439</v>
      </c>
      <c r="J174" t="s">
        <v>625</v>
      </c>
      <c r="K174">
        <v>2</v>
      </c>
    </row>
    <row r="175" spans="5:11" ht="12.75">
      <c r="E175" s="199">
        <f t="shared" si="0"/>
        <v>0</v>
      </c>
      <c r="F175">
        <v>24</v>
      </c>
      <c r="G175">
        <v>4</v>
      </c>
      <c r="H175">
        <v>2</v>
      </c>
      <c r="I175" t="s">
        <v>439</v>
      </c>
      <c r="J175" t="s">
        <v>626</v>
      </c>
      <c r="K175">
        <v>2</v>
      </c>
    </row>
    <row r="176" spans="5:11" ht="12.75">
      <c r="E176" s="199">
        <f t="shared" si="0"/>
        <v>0</v>
      </c>
      <c r="F176">
        <v>24</v>
      </c>
      <c r="G176">
        <v>5</v>
      </c>
      <c r="H176">
        <v>3</v>
      </c>
      <c r="I176" t="s">
        <v>439</v>
      </c>
      <c r="J176" t="s">
        <v>627</v>
      </c>
      <c r="K176">
        <v>2</v>
      </c>
    </row>
    <row r="177" spans="5:11" ht="12.75">
      <c r="E177" s="199">
        <f t="shared" si="0"/>
        <v>0</v>
      </c>
      <c r="F177">
        <v>24</v>
      </c>
      <c r="G177">
        <v>6</v>
      </c>
      <c r="H177">
        <v>3</v>
      </c>
      <c r="I177" t="s">
        <v>439</v>
      </c>
      <c r="J177" t="s">
        <v>628</v>
      </c>
      <c r="K177">
        <v>2</v>
      </c>
    </row>
    <row r="178" spans="5:11" ht="12.75">
      <c r="E178" s="199">
        <f t="shared" si="0"/>
        <v>0</v>
      </c>
      <c r="F178">
        <v>24</v>
      </c>
      <c r="G178">
        <v>7</v>
      </c>
      <c r="H178">
        <v>3</v>
      </c>
      <c r="I178" t="s">
        <v>439</v>
      </c>
      <c r="J178" t="s">
        <v>629</v>
      </c>
      <c r="K178">
        <v>2</v>
      </c>
    </row>
    <row r="179" spans="5:11" ht="12.75">
      <c r="E179" s="199">
        <f t="shared" si="0"/>
        <v>0</v>
      </c>
      <c r="F179">
        <v>25</v>
      </c>
      <c r="G179">
        <v>0</v>
      </c>
      <c r="H179">
        <v>0</v>
      </c>
      <c r="I179" t="s">
        <v>435</v>
      </c>
      <c r="J179" t="s">
        <v>630</v>
      </c>
      <c r="K179">
        <v>2</v>
      </c>
    </row>
    <row r="180" spans="5:11" ht="12.75">
      <c r="E180" s="199">
        <f t="shared" si="0"/>
        <v>0</v>
      </c>
      <c r="F180">
        <v>25</v>
      </c>
      <c r="G180">
        <v>1</v>
      </c>
      <c r="H180">
        <v>1</v>
      </c>
      <c r="I180" t="s">
        <v>439</v>
      </c>
      <c r="J180" t="s">
        <v>631</v>
      </c>
      <c r="K180">
        <v>2</v>
      </c>
    </row>
    <row r="181" spans="5:11" ht="12.75">
      <c r="E181" s="199">
        <f t="shared" si="0"/>
        <v>0</v>
      </c>
      <c r="F181">
        <v>25</v>
      </c>
      <c r="G181">
        <v>2</v>
      </c>
      <c r="H181">
        <v>1</v>
      </c>
      <c r="I181" t="s">
        <v>439</v>
      </c>
      <c r="J181" t="s">
        <v>632</v>
      </c>
      <c r="K181">
        <v>2</v>
      </c>
    </row>
    <row r="182" spans="5:11" ht="12.75">
      <c r="E182" s="199">
        <f t="shared" si="0"/>
        <v>0</v>
      </c>
      <c r="F182">
        <v>25</v>
      </c>
      <c r="G182">
        <v>3</v>
      </c>
      <c r="H182">
        <v>3</v>
      </c>
      <c r="I182" t="s">
        <v>439</v>
      </c>
      <c r="J182" t="s">
        <v>633</v>
      </c>
      <c r="K182">
        <v>2</v>
      </c>
    </row>
    <row r="183" spans="5:11" ht="12.75">
      <c r="E183" s="199">
        <f t="shared" si="0"/>
        <v>0</v>
      </c>
      <c r="F183">
        <v>25</v>
      </c>
      <c r="G183">
        <v>4</v>
      </c>
      <c r="H183">
        <v>3</v>
      </c>
      <c r="I183" t="s">
        <v>439</v>
      </c>
      <c r="J183" t="s">
        <v>634</v>
      </c>
      <c r="K183">
        <v>2</v>
      </c>
    </row>
    <row r="184" spans="5:11" ht="12.75">
      <c r="E184" s="199">
        <f t="shared" si="0"/>
        <v>0</v>
      </c>
      <c r="F184">
        <v>25</v>
      </c>
      <c r="G184">
        <v>5</v>
      </c>
      <c r="H184">
        <v>2</v>
      </c>
      <c r="I184" t="s">
        <v>439</v>
      </c>
      <c r="J184" t="s">
        <v>635</v>
      </c>
      <c r="K184">
        <v>2</v>
      </c>
    </row>
    <row r="185" spans="5:11" ht="12.75">
      <c r="E185" s="199">
        <f t="shared" si="0"/>
        <v>0</v>
      </c>
      <c r="F185">
        <v>25</v>
      </c>
      <c r="G185">
        <v>6</v>
      </c>
      <c r="H185">
        <v>3</v>
      </c>
      <c r="I185" t="s">
        <v>439</v>
      </c>
      <c r="J185" t="s">
        <v>636</v>
      </c>
      <c r="K185">
        <v>2</v>
      </c>
    </row>
    <row r="186" spans="5:11" ht="12.75">
      <c r="E186" s="199">
        <f t="shared" si="0"/>
        <v>0</v>
      </c>
      <c r="F186">
        <v>25</v>
      </c>
      <c r="G186">
        <v>7</v>
      </c>
      <c r="H186">
        <v>2</v>
      </c>
      <c r="I186" t="s">
        <v>439</v>
      </c>
      <c r="J186" t="s">
        <v>632</v>
      </c>
      <c r="K186">
        <v>2</v>
      </c>
    </row>
    <row r="187" spans="5:11" ht="12.75">
      <c r="E187" s="199">
        <f t="shared" si="0"/>
        <v>0</v>
      </c>
      <c r="F187">
        <v>26</v>
      </c>
      <c r="G187">
        <v>0</v>
      </c>
      <c r="H187">
        <v>0</v>
      </c>
      <c r="I187" t="s">
        <v>435</v>
      </c>
      <c r="J187" t="s">
        <v>637</v>
      </c>
      <c r="K187">
        <v>2</v>
      </c>
    </row>
    <row r="188" spans="5:11" ht="12.75">
      <c r="E188" s="199">
        <f t="shared" si="0"/>
        <v>0</v>
      </c>
      <c r="F188">
        <v>26</v>
      </c>
      <c r="G188">
        <v>1</v>
      </c>
      <c r="H188">
        <v>1</v>
      </c>
      <c r="I188" t="s">
        <v>439</v>
      </c>
      <c r="J188" t="s">
        <v>638</v>
      </c>
      <c r="K188">
        <v>2</v>
      </c>
    </row>
    <row r="189" spans="5:11" ht="12.75">
      <c r="E189" s="199">
        <f t="shared" si="0"/>
        <v>0</v>
      </c>
      <c r="F189">
        <v>26</v>
      </c>
      <c r="G189">
        <v>2</v>
      </c>
      <c r="H189">
        <v>1</v>
      </c>
      <c r="I189" t="s">
        <v>439</v>
      </c>
      <c r="J189" t="s">
        <v>639</v>
      </c>
      <c r="K189">
        <v>2</v>
      </c>
    </row>
    <row r="190" spans="5:11" ht="12.75">
      <c r="E190" s="199">
        <f t="shared" si="0"/>
        <v>0</v>
      </c>
      <c r="F190">
        <v>26</v>
      </c>
      <c r="G190">
        <v>3</v>
      </c>
      <c r="H190">
        <v>2</v>
      </c>
      <c r="I190" t="s">
        <v>439</v>
      </c>
      <c r="J190" t="s">
        <v>640</v>
      </c>
      <c r="K190">
        <v>2</v>
      </c>
    </row>
    <row r="191" spans="5:11" ht="12.75">
      <c r="E191" s="199">
        <f t="shared" si="0"/>
        <v>0</v>
      </c>
      <c r="F191">
        <v>26</v>
      </c>
      <c r="G191">
        <v>4</v>
      </c>
      <c r="H191">
        <v>3</v>
      </c>
      <c r="I191" t="s">
        <v>439</v>
      </c>
      <c r="J191" t="s">
        <v>641</v>
      </c>
      <c r="K191">
        <v>2</v>
      </c>
    </row>
    <row r="192" spans="5:11" ht="12.75">
      <c r="E192" s="199">
        <f t="shared" si="0"/>
        <v>0</v>
      </c>
      <c r="F192">
        <v>26</v>
      </c>
      <c r="G192">
        <v>5</v>
      </c>
      <c r="H192">
        <v>2</v>
      </c>
      <c r="I192" t="s">
        <v>439</v>
      </c>
      <c r="J192" t="s">
        <v>642</v>
      </c>
      <c r="K192">
        <v>2</v>
      </c>
    </row>
    <row r="193" spans="5:11" ht="12.75">
      <c r="E193" s="199">
        <f t="shared" si="0"/>
        <v>0</v>
      </c>
      <c r="F193">
        <v>26</v>
      </c>
      <c r="G193">
        <v>6</v>
      </c>
      <c r="H193">
        <v>2</v>
      </c>
      <c r="I193" t="s">
        <v>439</v>
      </c>
      <c r="J193" t="s">
        <v>639</v>
      </c>
      <c r="K193">
        <v>2</v>
      </c>
    </row>
    <row r="194" spans="5:11" ht="12.75">
      <c r="E194" s="199">
        <f t="shared" si="0"/>
        <v>0</v>
      </c>
      <c r="F194">
        <v>61</v>
      </c>
      <c r="G194">
        <v>0</v>
      </c>
      <c r="H194">
        <v>0</v>
      </c>
      <c r="I194" t="s">
        <v>643</v>
      </c>
      <c r="J194" t="s">
        <v>644</v>
      </c>
      <c r="K194">
        <v>2</v>
      </c>
    </row>
    <row r="195" spans="5:11" ht="12.75">
      <c r="E195" s="199">
        <f t="shared" si="0"/>
        <v>0</v>
      </c>
      <c r="F195">
        <v>62</v>
      </c>
      <c r="G195">
        <v>0</v>
      </c>
      <c r="H195">
        <v>0</v>
      </c>
      <c r="I195" t="s">
        <v>643</v>
      </c>
      <c r="J195" t="s">
        <v>645</v>
      </c>
      <c r="K195">
        <v>2</v>
      </c>
    </row>
    <row r="196" spans="5:11" ht="12.75">
      <c r="E196" s="199">
        <f t="shared" si="0"/>
        <v>0</v>
      </c>
      <c r="F196">
        <v>64</v>
      </c>
      <c r="G196">
        <v>0</v>
      </c>
      <c r="H196">
        <v>0</v>
      </c>
      <c r="I196" t="s">
        <v>643</v>
      </c>
      <c r="J196" t="s">
        <v>646</v>
      </c>
      <c r="K196">
        <v>2</v>
      </c>
    </row>
    <row r="197" spans="5:11" ht="12.75">
      <c r="E197" s="199">
        <f t="shared" si="0"/>
        <v>0</v>
      </c>
      <c r="F197">
        <v>0</v>
      </c>
      <c r="G197">
        <v>0</v>
      </c>
      <c r="H197">
        <v>0</v>
      </c>
      <c r="I197" t="s">
        <v>432</v>
      </c>
      <c r="J197" t="s">
        <v>433</v>
      </c>
      <c r="K197">
        <v>4</v>
      </c>
    </row>
    <row r="198" spans="5:11" ht="12.75">
      <c r="E198" s="199">
        <f t="shared" si="0"/>
        <v>0</v>
      </c>
      <c r="F198">
        <v>1</v>
      </c>
      <c r="G198">
        <v>0</v>
      </c>
      <c r="H198">
        <v>0</v>
      </c>
      <c r="I198" t="s">
        <v>435</v>
      </c>
      <c r="J198" t="s">
        <v>647</v>
      </c>
      <c r="K198">
        <v>4</v>
      </c>
    </row>
    <row r="199" spans="5:11" ht="12.75">
      <c r="E199" s="199">
        <f t="shared" si="0"/>
        <v>0</v>
      </c>
      <c r="F199">
        <v>1</v>
      </c>
      <c r="G199">
        <v>1</v>
      </c>
      <c r="H199">
        <v>1</v>
      </c>
      <c r="I199" t="s">
        <v>439</v>
      </c>
      <c r="J199" t="s">
        <v>648</v>
      </c>
      <c r="K199">
        <v>4</v>
      </c>
    </row>
    <row r="200" spans="5:11" ht="12.75">
      <c r="E200" s="199">
        <f t="shared" si="0"/>
        <v>0</v>
      </c>
      <c r="F200">
        <v>1</v>
      </c>
      <c r="G200">
        <v>2</v>
      </c>
      <c r="H200">
        <v>1</v>
      </c>
      <c r="I200" t="s">
        <v>439</v>
      </c>
      <c r="J200" t="s">
        <v>649</v>
      </c>
      <c r="K200">
        <v>4</v>
      </c>
    </row>
    <row r="201" spans="5:11" ht="12.75">
      <c r="E201" s="199">
        <f t="shared" si="0"/>
        <v>0</v>
      </c>
      <c r="F201">
        <v>1</v>
      </c>
      <c r="G201">
        <v>3</v>
      </c>
      <c r="H201">
        <v>1</v>
      </c>
      <c r="I201" t="s">
        <v>439</v>
      </c>
      <c r="J201" t="s">
        <v>650</v>
      </c>
      <c r="K201">
        <v>4</v>
      </c>
    </row>
    <row r="202" spans="5:11" ht="12.75">
      <c r="E202" s="199">
        <f t="shared" si="0"/>
        <v>0</v>
      </c>
      <c r="F202">
        <v>1</v>
      </c>
      <c r="G202">
        <v>4</v>
      </c>
      <c r="H202">
        <v>2</v>
      </c>
      <c r="I202" t="s">
        <v>439</v>
      </c>
      <c r="J202" t="s">
        <v>648</v>
      </c>
      <c r="K202">
        <v>4</v>
      </c>
    </row>
    <row r="203" spans="5:11" ht="12.75">
      <c r="E203" s="199">
        <f t="shared" si="0"/>
        <v>0</v>
      </c>
      <c r="F203">
        <v>1</v>
      </c>
      <c r="G203">
        <v>5</v>
      </c>
      <c r="H203">
        <v>2</v>
      </c>
      <c r="I203" t="s">
        <v>439</v>
      </c>
      <c r="J203" t="s">
        <v>651</v>
      </c>
      <c r="K203">
        <v>4</v>
      </c>
    </row>
    <row r="204" spans="5:11" ht="12.75">
      <c r="E204" s="199">
        <f t="shared" si="0"/>
        <v>0</v>
      </c>
      <c r="F204">
        <v>1</v>
      </c>
      <c r="G204">
        <v>6</v>
      </c>
      <c r="H204">
        <v>2</v>
      </c>
      <c r="I204" t="s">
        <v>439</v>
      </c>
      <c r="J204" t="s">
        <v>652</v>
      </c>
      <c r="K204">
        <v>4</v>
      </c>
    </row>
    <row r="205" spans="5:11" ht="12.75">
      <c r="E205" s="199">
        <f t="shared" si="0"/>
        <v>0</v>
      </c>
      <c r="F205">
        <v>1</v>
      </c>
      <c r="G205">
        <v>7</v>
      </c>
      <c r="H205">
        <v>2</v>
      </c>
      <c r="I205" t="s">
        <v>439</v>
      </c>
      <c r="J205" t="s">
        <v>653</v>
      </c>
      <c r="K205">
        <v>4</v>
      </c>
    </row>
    <row r="206" spans="5:11" ht="12.75">
      <c r="E206" s="199">
        <f t="shared" si="0"/>
        <v>0</v>
      </c>
      <c r="F206">
        <v>1</v>
      </c>
      <c r="G206">
        <v>8</v>
      </c>
      <c r="H206">
        <v>2</v>
      </c>
      <c r="I206" t="s">
        <v>439</v>
      </c>
      <c r="J206" t="s">
        <v>654</v>
      </c>
      <c r="K206">
        <v>4</v>
      </c>
    </row>
    <row r="207" spans="5:11" ht="12.75">
      <c r="E207" s="199">
        <f t="shared" si="0"/>
        <v>0</v>
      </c>
      <c r="F207">
        <v>1</v>
      </c>
      <c r="G207">
        <v>9</v>
      </c>
      <c r="H207">
        <v>2</v>
      </c>
      <c r="I207" t="s">
        <v>439</v>
      </c>
      <c r="J207" t="s">
        <v>655</v>
      </c>
      <c r="K207">
        <v>4</v>
      </c>
    </row>
    <row r="208" spans="5:11" ht="12.75">
      <c r="E208" s="199">
        <f t="shared" si="0"/>
        <v>0</v>
      </c>
      <c r="F208">
        <v>2</v>
      </c>
      <c r="G208">
        <v>0</v>
      </c>
      <c r="H208">
        <v>0</v>
      </c>
      <c r="I208" t="s">
        <v>435</v>
      </c>
      <c r="J208" t="s">
        <v>656</v>
      </c>
      <c r="K208">
        <v>4</v>
      </c>
    </row>
    <row r="209" spans="5:11" ht="12.75">
      <c r="E209" s="199">
        <f t="shared" si="0"/>
        <v>0</v>
      </c>
      <c r="F209">
        <v>2</v>
      </c>
      <c r="G209">
        <v>1</v>
      </c>
      <c r="H209">
        <v>1</v>
      </c>
      <c r="I209" t="s">
        <v>439</v>
      </c>
      <c r="J209" t="s">
        <v>657</v>
      </c>
      <c r="K209">
        <v>4</v>
      </c>
    </row>
    <row r="210" spans="5:11" ht="12.75">
      <c r="E210" s="199">
        <f t="shared" si="0"/>
        <v>0</v>
      </c>
      <c r="F210">
        <v>2</v>
      </c>
      <c r="G210">
        <v>2</v>
      </c>
      <c r="H210">
        <v>2</v>
      </c>
      <c r="I210" t="s">
        <v>439</v>
      </c>
      <c r="J210" t="s">
        <v>658</v>
      </c>
      <c r="K210">
        <v>4</v>
      </c>
    </row>
    <row r="211" spans="5:11" ht="12.75">
      <c r="E211" s="199">
        <f t="shared" si="0"/>
        <v>0</v>
      </c>
      <c r="F211">
        <v>2</v>
      </c>
      <c r="G211">
        <v>3</v>
      </c>
      <c r="H211">
        <v>2</v>
      </c>
      <c r="I211" t="s">
        <v>439</v>
      </c>
      <c r="J211" t="s">
        <v>657</v>
      </c>
      <c r="K211">
        <v>4</v>
      </c>
    </row>
    <row r="212" spans="5:11" ht="12.75">
      <c r="E212" s="199">
        <f t="shared" si="0"/>
        <v>0</v>
      </c>
      <c r="F212">
        <v>2</v>
      </c>
      <c r="G212">
        <v>4</v>
      </c>
      <c r="H212">
        <v>2</v>
      </c>
      <c r="I212" t="s">
        <v>439</v>
      </c>
      <c r="J212" t="s">
        <v>659</v>
      </c>
      <c r="K212">
        <v>4</v>
      </c>
    </row>
    <row r="213" spans="5:11" ht="12.75">
      <c r="E213" s="199">
        <f t="shared" si="0"/>
        <v>0</v>
      </c>
      <c r="F213">
        <v>2</v>
      </c>
      <c r="G213">
        <v>5</v>
      </c>
      <c r="H213">
        <v>3</v>
      </c>
      <c r="I213" t="s">
        <v>439</v>
      </c>
      <c r="J213" t="s">
        <v>660</v>
      </c>
      <c r="K213">
        <v>4</v>
      </c>
    </row>
    <row r="214" spans="5:11" ht="12.75">
      <c r="E214" s="199">
        <f t="shared" si="0"/>
        <v>0</v>
      </c>
      <c r="F214">
        <v>2</v>
      </c>
      <c r="G214">
        <v>6</v>
      </c>
      <c r="H214">
        <v>2</v>
      </c>
      <c r="I214" t="s">
        <v>439</v>
      </c>
      <c r="J214" t="s">
        <v>661</v>
      </c>
      <c r="K214">
        <v>4</v>
      </c>
    </row>
    <row r="215" spans="5:11" ht="12.75">
      <c r="E215" s="199">
        <f t="shared" si="0"/>
        <v>0</v>
      </c>
      <c r="F215">
        <v>2</v>
      </c>
      <c r="G215">
        <v>7</v>
      </c>
      <c r="H215">
        <v>3</v>
      </c>
      <c r="I215" t="s">
        <v>439</v>
      </c>
      <c r="J215" t="s">
        <v>662</v>
      </c>
      <c r="K215">
        <v>4</v>
      </c>
    </row>
    <row r="216" spans="5:11" ht="12.75">
      <c r="E216" s="199">
        <f t="shared" si="0"/>
        <v>0</v>
      </c>
      <c r="F216">
        <v>2</v>
      </c>
      <c r="G216">
        <v>8</v>
      </c>
      <c r="H216">
        <v>2</v>
      </c>
      <c r="I216" t="s">
        <v>439</v>
      </c>
      <c r="J216" t="s">
        <v>663</v>
      </c>
      <c r="K216">
        <v>4</v>
      </c>
    </row>
    <row r="217" spans="5:11" ht="12.75">
      <c r="E217" s="199">
        <f t="shared" si="0"/>
        <v>0</v>
      </c>
      <c r="F217">
        <v>2</v>
      </c>
      <c r="G217">
        <v>9</v>
      </c>
      <c r="H217">
        <v>2</v>
      </c>
      <c r="I217" t="s">
        <v>439</v>
      </c>
      <c r="J217" t="s">
        <v>664</v>
      </c>
      <c r="K217">
        <v>4</v>
      </c>
    </row>
    <row r="218" spans="5:11" ht="12.75">
      <c r="E218" s="199">
        <f t="shared" si="0"/>
        <v>0</v>
      </c>
      <c r="F218">
        <v>2</v>
      </c>
      <c r="G218">
        <v>10</v>
      </c>
      <c r="H218">
        <v>2</v>
      </c>
      <c r="I218" t="s">
        <v>439</v>
      </c>
      <c r="J218" t="s">
        <v>665</v>
      </c>
      <c r="K218">
        <v>4</v>
      </c>
    </row>
    <row r="219" spans="5:11" ht="12.75">
      <c r="E219" s="199">
        <f t="shared" si="0"/>
        <v>0</v>
      </c>
      <c r="F219">
        <v>3</v>
      </c>
      <c r="G219">
        <v>0</v>
      </c>
      <c r="H219">
        <v>0</v>
      </c>
      <c r="I219" t="s">
        <v>435</v>
      </c>
      <c r="J219" t="s">
        <v>666</v>
      </c>
      <c r="K219">
        <v>4</v>
      </c>
    </row>
    <row r="220" spans="5:11" ht="12.75">
      <c r="E220" s="199">
        <f t="shared" si="0"/>
        <v>0</v>
      </c>
      <c r="F220">
        <v>3</v>
      </c>
      <c r="G220">
        <v>1</v>
      </c>
      <c r="H220">
        <v>2</v>
      </c>
      <c r="I220" t="s">
        <v>439</v>
      </c>
      <c r="J220" t="s">
        <v>667</v>
      </c>
      <c r="K220">
        <v>4</v>
      </c>
    </row>
    <row r="221" spans="5:11" ht="12.75">
      <c r="E221" s="199">
        <f t="shared" si="0"/>
        <v>0</v>
      </c>
      <c r="F221">
        <v>3</v>
      </c>
      <c r="G221">
        <v>2</v>
      </c>
      <c r="H221">
        <v>2</v>
      </c>
      <c r="I221" t="s">
        <v>439</v>
      </c>
      <c r="J221" t="s">
        <v>668</v>
      </c>
      <c r="K221">
        <v>4</v>
      </c>
    </row>
    <row r="222" spans="5:11" ht="12.75">
      <c r="E222" s="199">
        <f t="shared" si="0"/>
        <v>0</v>
      </c>
      <c r="F222">
        <v>3</v>
      </c>
      <c r="G222">
        <v>3</v>
      </c>
      <c r="H222">
        <v>2</v>
      </c>
      <c r="I222" t="s">
        <v>439</v>
      </c>
      <c r="J222" t="s">
        <v>669</v>
      </c>
      <c r="K222">
        <v>4</v>
      </c>
    </row>
    <row r="223" spans="5:11" ht="12.75">
      <c r="E223" s="199">
        <f t="shared" si="0"/>
        <v>0</v>
      </c>
      <c r="F223">
        <v>3</v>
      </c>
      <c r="G223">
        <v>4</v>
      </c>
      <c r="H223">
        <v>3</v>
      </c>
      <c r="I223" t="s">
        <v>439</v>
      </c>
      <c r="J223" t="s">
        <v>670</v>
      </c>
      <c r="K223">
        <v>4</v>
      </c>
    </row>
    <row r="224" spans="5:11" ht="12.75">
      <c r="E224" s="199">
        <f t="shared" si="0"/>
        <v>0</v>
      </c>
      <c r="F224">
        <v>3</v>
      </c>
      <c r="G224">
        <v>5</v>
      </c>
      <c r="H224">
        <v>2</v>
      </c>
      <c r="I224" t="s">
        <v>439</v>
      </c>
      <c r="J224" t="s">
        <v>671</v>
      </c>
      <c r="K224">
        <v>4</v>
      </c>
    </row>
    <row r="225" spans="5:11" ht="12.75">
      <c r="E225" s="199">
        <f t="shared" si="0"/>
        <v>0</v>
      </c>
      <c r="F225">
        <v>3</v>
      </c>
      <c r="G225">
        <v>6</v>
      </c>
      <c r="H225">
        <v>2</v>
      </c>
      <c r="I225" t="s">
        <v>439</v>
      </c>
      <c r="J225" t="s">
        <v>672</v>
      </c>
      <c r="K225">
        <v>4</v>
      </c>
    </row>
    <row r="226" spans="5:11" ht="12.75">
      <c r="E226" s="199">
        <f t="shared" si="0"/>
        <v>0</v>
      </c>
      <c r="F226">
        <v>3</v>
      </c>
      <c r="G226">
        <v>7</v>
      </c>
      <c r="H226">
        <v>2</v>
      </c>
      <c r="I226" t="s">
        <v>439</v>
      </c>
      <c r="J226" t="s">
        <v>673</v>
      </c>
      <c r="K226">
        <v>4</v>
      </c>
    </row>
    <row r="227" spans="5:11" ht="12.75">
      <c r="E227" s="199">
        <f t="shared" si="0"/>
        <v>0</v>
      </c>
      <c r="F227">
        <v>3</v>
      </c>
      <c r="G227">
        <v>8</v>
      </c>
      <c r="H227">
        <v>3</v>
      </c>
      <c r="I227" t="s">
        <v>439</v>
      </c>
      <c r="J227" t="s">
        <v>674</v>
      </c>
      <c r="K227">
        <v>4</v>
      </c>
    </row>
    <row r="228" spans="5:11" ht="12.75">
      <c r="E228" s="199">
        <f t="shared" si="0"/>
        <v>0</v>
      </c>
      <c r="F228">
        <v>4</v>
      </c>
      <c r="G228">
        <v>0</v>
      </c>
      <c r="H228">
        <v>0</v>
      </c>
      <c r="I228" t="s">
        <v>435</v>
      </c>
      <c r="J228" t="s">
        <v>675</v>
      </c>
      <c r="K228">
        <v>4</v>
      </c>
    </row>
    <row r="229" spans="5:11" ht="12.75">
      <c r="E229" s="199">
        <f t="shared" si="0"/>
        <v>0</v>
      </c>
      <c r="F229">
        <v>4</v>
      </c>
      <c r="G229">
        <v>1</v>
      </c>
      <c r="H229">
        <v>1</v>
      </c>
      <c r="I229" t="s">
        <v>439</v>
      </c>
      <c r="J229" t="s">
        <v>676</v>
      </c>
      <c r="K229">
        <v>4</v>
      </c>
    </row>
    <row r="230" spans="5:11" ht="12.75">
      <c r="E230" s="199">
        <f t="shared" si="0"/>
        <v>0</v>
      </c>
      <c r="F230">
        <v>4</v>
      </c>
      <c r="G230">
        <v>2</v>
      </c>
      <c r="H230">
        <v>2</v>
      </c>
      <c r="I230" t="s">
        <v>439</v>
      </c>
      <c r="J230" t="s">
        <v>676</v>
      </c>
      <c r="K230">
        <v>4</v>
      </c>
    </row>
    <row r="231" spans="5:11" ht="12.75">
      <c r="E231" s="199">
        <f t="shared" si="0"/>
        <v>0</v>
      </c>
      <c r="F231">
        <v>4</v>
      </c>
      <c r="G231">
        <v>3</v>
      </c>
      <c r="H231">
        <v>2</v>
      </c>
      <c r="I231" t="s">
        <v>439</v>
      </c>
      <c r="J231" t="s">
        <v>677</v>
      </c>
      <c r="K231">
        <v>4</v>
      </c>
    </row>
    <row r="232" spans="5:11" ht="12.75">
      <c r="E232" s="199">
        <f t="shared" si="0"/>
        <v>0</v>
      </c>
      <c r="F232">
        <v>4</v>
      </c>
      <c r="G232">
        <v>4</v>
      </c>
      <c r="H232">
        <v>2</v>
      </c>
      <c r="I232" t="s">
        <v>439</v>
      </c>
      <c r="J232" t="s">
        <v>678</v>
      </c>
      <c r="K232">
        <v>4</v>
      </c>
    </row>
    <row r="233" spans="5:11" ht="12.75">
      <c r="E233" s="199">
        <f t="shared" si="0"/>
        <v>0</v>
      </c>
      <c r="F233">
        <v>4</v>
      </c>
      <c r="G233">
        <v>5</v>
      </c>
      <c r="H233">
        <v>2</v>
      </c>
      <c r="I233" t="s">
        <v>439</v>
      </c>
      <c r="J233" t="s">
        <v>679</v>
      </c>
      <c r="K233">
        <v>4</v>
      </c>
    </row>
    <row r="234" spans="5:11" ht="12.75">
      <c r="E234" s="199">
        <f t="shared" si="0"/>
        <v>0</v>
      </c>
      <c r="F234">
        <v>4</v>
      </c>
      <c r="G234">
        <v>6</v>
      </c>
      <c r="H234">
        <v>2</v>
      </c>
      <c r="I234" t="s">
        <v>439</v>
      </c>
      <c r="J234" t="s">
        <v>680</v>
      </c>
      <c r="K234">
        <v>4</v>
      </c>
    </row>
    <row r="235" spans="5:11" ht="12.75">
      <c r="E235" s="199">
        <f t="shared" si="0"/>
        <v>0</v>
      </c>
      <c r="F235">
        <v>4</v>
      </c>
      <c r="G235">
        <v>7</v>
      </c>
      <c r="H235">
        <v>2</v>
      </c>
      <c r="I235" t="s">
        <v>439</v>
      </c>
      <c r="J235" t="s">
        <v>681</v>
      </c>
      <c r="K235">
        <v>4</v>
      </c>
    </row>
    <row r="236" spans="5:11" ht="12.75">
      <c r="E236" s="199">
        <f t="shared" si="0"/>
        <v>0</v>
      </c>
      <c r="F236">
        <v>5</v>
      </c>
      <c r="G236">
        <v>0</v>
      </c>
      <c r="H236">
        <v>0</v>
      </c>
      <c r="I236" t="s">
        <v>435</v>
      </c>
      <c r="J236" t="s">
        <v>682</v>
      </c>
      <c r="K236">
        <v>4</v>
      </c>
    </row>
    <row r="237" spans="5:11" ht="12.75">
      <c r="E237" s="199">
        <f t="shared" si="0"/>
        <v>0</v>
      </c>
      <c r="F237">
        <v>5</v>
      </c>
      <c r="G237">
        <v>1</v>
      </c>
      <c r="H237">
        <v>1</v>
      </c>
      <c r="I237" t="s">
        <v>439</v>
      </c>
      <c r="J237" t="s">
        <v>683</v>
      </c>
      <c r="K237">
        <v>4</v>
      </c>
    </row>
    <row r="238" spans="5:11" ht="12.75">
      <c r="E238" s="199">
        <f t="shared" si="0"/>
        <v>0</v>
      </c>
      <c r="F238">
        <v>5</v>
      </c>
      <c r="G238">
        <v>2</v>
      </c>
      <c r="H238">
        <v>2</v>
      </c>
      <c r="I238" t="s">
        <v>439</v>
      </c>
      <c r="J238" t="s">
        <v>684</v>
      </c>
      <c r="K238">
        <v>4</v>
      </c>
    </row>
    <row r="239" spans="5:11" ht="12.75">
      <c r="E239" s="199">
        <f t="shared" si="0"/>
        <v>0</v>
      </c>
      <c r="F239">
        <v>5</v>
      </c>
      <c r="G239">
        <v>3</v>
      </c>
      <c r="H239">
        <v>2</v>
      </c>
      <c r="I239" t="s">
        <v>439</v>
      </c>
      <c r="J239" t="s">
        <v>683</v>
      </c>
      <c r="K239">
        <v>4</v>
      </c>
    </row>
    <row r="240" spans="5:11" ht="12.75">
      <c r="E240" s="199">
        <f t="shared" si="0"/>
        <v>0</v>
      </c>
      <c r="F240">
        <v>5</v>
      </c>
      <c r="G240">
        <v>4</v>
      </c>
      <c r="H240">
        <v>3</v>
      </c>
      <c r="I240" t="s">
        <v>439</v>
      </c>
      <c r="J240" t="s">
        <v>685</v>
      </c>
      <c r="K240">
        <v>4</v>
      </c>
    </row>
    <row r="241" spans="5:11" ht="12.75">
      <c r="E241" s="199">
        <f t="shared" si="0"/>
        <v>0</v>
      </c>
      <c r="F241">
        <v>5</v>
      </c>
      <c r="G241">
        <v>5</v>
      </c>
      <c r="H241">
        <v>2</v>
      </c>
      <c r="I241" t="s">
        <v>439</v>
      </c>
      <c r="J241" t="s">
        <v>686</v>
      </c>
      <c r="K241">
        <v>4</v>
      </c>
    </row>
    <row r="242" spans="5:11" ht="12.75">
      <c r="E242" s="199">
        <f t="shared" si="0"/>
        <v>0</v>
      </c>
      <c r="F242">
        <v>5</v>
      </c>
      <c r="G242">
        <v>6</v>
      </c>
      <c r="H242">
        <v>2</v>
      </c>
      <c r="I242" t="s">
        <v>439</v>
      </c>
      <c r="J242" t="s">
        <v>687</v>
      </c>
      <c r="K242">
        <v>4</v>
      </c>
    </row>
    <row r="243" spans="5:11" ht="12.75">
      <c r="E243" s="199">
        <f t="shared" si="0"/>
        <v>0</v>
      </c>
      <c r="F243">
        <v>6</v>
      </c>
      <c r="G243">
        <v>0</v>
      </c>
      <c r="H243">
        <v>0</v>
      </c>
      <c r="I243" t="s">
        <v>435</v>
      </c>
      <c r="J243" t="s">
        <v>688</v>
      </c>
      <c r="K243">
        <v>4</v>
      </c>
    </row>
    <row r="244" spans="5:11" ht="12.75">
      <c r="E244" s="199">
        <f t="shared" si="0"/>
        <v>0</v>
      </c>
      <c r="F244">
        <v>6</v>
      </c>
      <c r="G244">
        <v>1</v>
      </c>
      <c r="H244">
        <v>2</v>
      </c>
      <c r="I244" t="s">
        <v>439</v>
      </c>
      <c r="J244" t="s">
        <v>689</v>
      </c>
      <c r="K244">
        <v>4</v>
      </c>
    </row>
    <row r="245" spans="5:11" ht="12.75">
      <c r="E245" s="199">
        <f t="shared" si="0"/>
        <v>0</v>
      </c>
      <c r="F245">
        <v>6</v>
      </c>
      <c r="G245">
        <v>2</v>
      </c>
      <c r="H245">
        <v>2</v>
      </c>
      <c r="I245" t="s">
        <v>439</v>
      </c>
      <c r="J245" t="s">
        <v>690</v>
      </c>
      <c r="K245">
        <v>4</v>
      </c>
    </row>
    <row r="246" spans="5:11" ht="12.75">
      <c r="E246" s="199">
        <f t="shared" si="0"/>
        <v>0</v>
      </c>
      <c r="F246">
        <v>6</v>
      </c>
      <c r="G246">
        <v>3</v>
      </c>
      <c r="H246">
        <v>3</v>
      </c>
      <c r="I246" t="s">
        <v>439</v>
      </c>
      <c r="J246" t="s">
        <v>691</v>
      </c>
      <c r="K246">
        <v>4</v>
      </c>
    </row>
    <row r="247" spans="5:11" ht="12.75">
      <c r="E247" s="199">
        <f t="shared" si="0"/>
        <v>0</v>
      </c>
      <c r="F247">
        <v>6</v>
      </c>
      <c r="G247">
        <v>4</v>
      </c>
      <c r="H247">
        <v>3</v>
      </c>
      <c r="I247" t="s">
        <v>439</v>
      </c>
      <c r="J247" t="s">
        <v>692</v>
      </c>
      <c r="K247">
        <v>4</v>
      </c>
    </row>
    <row r="248" spans="5:11" ht="12.75">
      <c r="E248" s="199">
        <f t="shared" si="0"/>
        <v>0</v>
      </c>
      <c r="F248">
        <v>6</v>
      </c>
      <c r="G248">
        <v>5</v>
      </c>
      <c r="H248">
        <v>2</v>
      </c>
      <c r="I248" t="s">
        <v>439</v>
      </c>
      <c r="J248" t="s">
        <v>693</v>
      </c>
      <c r="K248">
        <v>4</v>
      </c>
    </row>
    <row r="249" spans="5:11" ht="12.75">
      <c r="E249" s="199">
        <f t="shared" si="0"/>
        <v>0</v>
      </c>
      <c r="F249">
        <v>6</v>
      </c>
      <c r="G249">
        <v>6</v>
      </c>
      <c r="H249">
        <v>2</v>
      </c>
      <c r="I249" t="s">
        <v>439</v>
      </c>
      <c r="J249" t="s">
        <v>694</v>
      </c>
      <c r="K249">
        <v>4</v>
      </c>
    </row>
    <row r="250" spans="5:11" ht="12.75">
      <c r="E250" s="199">
        <f t="shared" si="0"/>
        <v>0</v>
      </c>
      <c r="F250">
        <v>7</v>
      </c>
      <c r="G250">
        <v>0</v>
      </c>
      <c r="H250">
        <v>0</v>
      </c>
      <c r="I250" t="s">
        <v>435</v>
      </c>
      <c r="J250" t="s">
        <v>695</v>
      </c>
      <c r="K250">
        <v>4</v>
      </c>
    </row>
    <row r="251" spans="5:11" ht="12.75">
      <c r="E251" s="199">
        <f t="shared" si="0"/>
        <v>0</v>
      </c>
      <c r="F251">
        <v>7</v>
      </c>
      <c r="G251">
        <v>1</v>
      </c>
      <c r="H251">
        <v>1</v>
      </c>
      <c r="I251" t="s">
        <v>439</v>
      </c>
      <c r="J251" t="s">
        <v>696</v>
      </c>
      <c r="K251">
        <v>4</v>
      </c>
    </row>
    <row r="252" spans="5:11" ht="12.75">
      <c r="E252" s="199">
        <f t="shared" si="0"/>
        <v>0</v>
      </c>
      <c r="F252">
        <v>7</v>
      </c>
      <c r="G252">
        <v>2</v>
      </c>
      <c r="H252">
        <v>2</v>
      </c>
      <c r="I252" t="s">
        <v>439</v>
      </c>
      <c r="J252" t="s">
        <v>697</v>
      </c>
      <c r="K252">
        <v>4</v>
      </c>
    </row>
    <row r="253" spans="5:11" ht="12.75">
      <c r="E253" s="199">
        <f t="shared" si="0"/>
        <v>0</v>
      </c>
      <c r="F253">
        <v>7</v>
      </c>
      <c r="G253">
        <v>3</v>
      </c>
      <c r="H253">
        <v>3</v>
      </c>
      <c r="I253" t="s">
        <v>439</v>
      </c>
      <c r="J253" t="s">
        <v>698</v>
      </c>
      <c r="K253">
        <v>4</v>
      </c>
    </row>
    <row r="254" spans="5:11" ht="12.75">
      <c r="E254" s="199">
        <f t="shared" si="0"/>
        <v>0</v>
      </c>
      <c r="F254">
        <v>7</v>
      </c>
      <c r="G254">
        <v>4</v>
      </c>
      <c r="H254">
        <v>2</v>
      </c>
      <c r="I254" t="s">
        <v>439</v>
      </c>
      <c r="J254" t="s">
        <v>696</v>
      </c>
      <c r="K254">
        <v>4</v>
      </c>
    </row>
    <row r="255" spans="5:11" ht="12.75">
      <c r="E255" s="199">
        <f t="shared" si="0"/>
        <v>0</v>
      </c>
      <c r="F255">
        <v>7</v>
      </c>
      <c r="G255">
        <v>5</v>
      </c>
      <c r="H255">
        <v>3</v>
      </c>
      <c r="I255" t="s">
        <v>439</v>
      </c>
      <c r="J255" t="s">
        <v>699</v>
      </c>
      <c r="K255">
        <v>4</v>
      </c>
    </row>
    <row r="256" spans="5:11" ht="12.75">
      <c r="E256" s="199">
        <f t="shared" si="0"/>
        <v>0</v>
      </c>
      <c r="F256">
        <v>7</v>
      </c>
      <c r="G256">
        <v>6</v>
      </c>
      <c r="H256">
        <v>3</v>
      </c>
      <c r="I256" t="s">
        <v>439</v>
      </c>
      <c r="J256" t="s">
        <v>700</v>
      </c>
      <c r="K256">
        <v>4</v>
      </c>
    </row>
    <row r="257" spans="5:11" ht="12.75">
      <c r="E257" s="199">
        <f t="shared" si="0"/>
        <v>0</v>
      </c>
      <c r="F257">
        <v>7</v>
      </c>
      <c r="G257">
        <v>7</v>
      </c>
      <c r="H257">
        <v>3</v>
      </c>
      <c r="I257" t="s">
        <v>439</v>
      </c>
      <c r="J257" t="s">
        <v>701</v>
      </c>
      <c r="K257">
        <v>4</v>
      </c>
    </row>
    <row r="258" spans="5:11" ht="12.75">
      <c r="E258" s="199">
        <f t="shared" si="0"/>
        <v>0</v>
      </c>
      <c r="F258">
        <v>7</v>
      </c>
      <c r="G258">
        <v>8</v>
      </c>
      <c r="H258">
        <v>2</v>
      </c>
      <c r="I258" t="s">
        <v>439</v>
      </c>
      <c r="J258" t="s">
        <v>702</v>
      </c>
      <c r="K258">
        <v>4</v>
      </c>
    </row>
    <row r="259" spans="5:11" ht="12.75">
      <c r="E259" s="199">
        <f t="shared" si="0"/>
        <v>0</v>
      </c>
      <c r="F259">
        <v>7</v>
      </c>
      <c r="G259">
        <v>9</v>
      </c>
      <c r="H259">
        <v>2</v>
      </c>
      <c r="I259" t="s">
        <v>439</v>
      </c>
      <c r="J259" t="s">
        <v>703</v>
      </c>
      <c r="K259">
        <v>4</v>
      </c>
    </row>
    <row r="260" spans="5:11" ht="12.75">
      <c r="E260" s="199">
        <f t="shared" si="0"/>
        <v>0</v>
      </c>
      <c r="F260">
        <v>8</v>
      </c>
      <c r="G260">
        <v>0</v>
      </c>
      <c r="H260">
        <v>0</v>
      </c>
      <c r="I260" t="s">
        <v>435</v>
      </c>
      <c r="J260" t="s">
        <v>704</v>
      </c>
      <c r="K260">
        <v>4</v>
      </c>
    </row>
    <row r="261" spans="5:11" ht="12.75">
      <c r="E261" s="199">
        <f t="shared" si="0"/>
        <v>0</v>
      </c>
      <c r="F261">
        <v>8</v>
      </c>
      <c r="G261">
        <v>1</v>
      </c>
      <c r="H261">
        <v>1</v>
      </c>
      <c r="I261" t="s">
        <v>439</v>
      </c>
      <c r="J261" t="s">
        <v>705</v>
      </c>
      <c r="K261">
        <v>4</v>
      </c>
    </row>
    <row r="262" spans="5:11" ht="12.75">
      <c r="E262" s="199">
        <f t="shared" si="0"/>
        <v>0</v>
      </c>
      <c r="F262">
        <v>8</v>
      </c>
      <c r="G262">
        <v>2</v>
      </c>
      <c r="H262">
        <v>2</v>
      </c>
      <c r="I262" t="s">
        <v>439</v>
      </c>
      <c r="J262" t="s">
        <v>706</v>
      </c>
      <c r="K262">
        <v>4</v>
      </c>
    </row>
    <row r="263" spans="5:11" ht="12.75">
      <c r="E263" s="199">
        <f t="shared" si="0"/>
        <v>0</v>
      </c>
      <c r="F263">
        <v>8</v>
      </c>
      <c r="G263">
        <v>3</v>
      </c>
      <c r="H263">
        <v>2</v>
      </c>
      <c r="I263" t="s">
        <v>439</v>
      </c>
      <c r="J263" t="s">
        <v>707</v>
      </c>
      <c r="K263">
        <v>4</v>
      </c>
    </row>
    <row r="264" spans="5:11" ht="12.75">
      <c r="E264" s="199">
        <f t="shared" si="0"/>
        <v>0</v>
      </c>
      <c r="F264">
        <v>8</v>
      </c>
      <c r="G264">
        <v>4</v>
      </c>
      <c r="H264">
        <v>3</v>
      </c>
      <c r="I264" t="s">
        <v>439</v>
      </c>
      <c r="J264" t="s">
        <v>708</v>
      </c>
      <c r="K264">
        <v>4</v>
      </c>
    </row>
    <row r="265" spans="5:11" ht="12.75">
      <c r="E265" s="199">
        <f t="shared" si="0"/>
        <v>0</v>
      </c>
      <c r="F265">
        <v>8</v>
      </c>
      <c r="G265">
        <v>5</v>
      </c>
      <c r="H265">
        <v>2</v>
      </c>
      <c r="I265" t="s">
        <v>439</v>
      </c>
      <c r="J265" t="s">
        <v>709</v>
      </c>
      <c r="K265">
        <v>4</v>
      </c>
    </row>
    <row r="266" spans="5:11" ht="12.75">
      <c r="E266" s="199">
        <f t="shared" si="0"/>
        <v>0</v>
      </c>
      <c r="F266">
        <v>8</v>
      </c>
      <c r="G266">
        <v>6</v>
      </c>
      <c r="H266">
        <v>2</v>
      </c>
      <c r="I266" t="s">
        <v>439</v>
      </c>
      <c r="J266" t="s">
        <v>705</v>
      </c>
      <c r="K266">
        <v>4</v>
      </c>
    </row>
    <row r="267" spans="5:11" ht="12.75">
      <c r="E267" s="199">
        <f t="shared" si="0"/>
        <v>0</v>
      </c>
      <c r="F267">
        <v>8</v>
      </c>
      <c r="G267">
        <v>7</v>
      </c>
      <c r="H267">
        <v>3</v>
      </c>
      <c r="I267" t="s">
        <v>439</v>
      </c>
      <c r="J267" t="s">
        <v>710</v>
      </c>
      <c r="K267">
        <v>4</v>
      </c>
    </row>
    <row r="268" spans="5:11" ht="12.75">
      <c r="E268" s="199">
        <f t="shared" si="0"/>
        <v>0</v>
      </c>
      <c r="F268">
        <v>8</v>
      </c>
      <c r="G268">
        <v>8</v>
      </c>
      <c r="H268">
        <v>2</v>
      </c>
      <c r="I268" t="s">
        <v>439</v>
      </c>
      <c r="J268" t="s">
        <v>711</v>
      </c>
      <c r="K268">
        <v>4</v>
      </c>
    </row>
    <row r="269" spans="5:11" ht="12.75">
      <c r="E269" s="199">
        <f t="shared" si="0"/>
        <v>0</v>
      </c>
      <c r="F269">
        <v>8</v>
      </c>
      <c r="G269">
        <v>9</v>
      </c>
      <c r="H269">
        <v>2</v>
      </c>
      <c r="I269" t="s">
        <v>439</v>
      </c>
      <c r="J269" t="s">
        <v>712</v>
      </c>
      <c r="K269">
        <v>4</v>
      </c>
    </row>
    <row r="270" spans="5:11" ht="12.75">
      <c r="E270" s="199">
        <f t="shared" si="0"/>
        <v>0</v>
      </c>
      <c r="F270">
        <v>9</v>
      </c>
      <c r="G270">
        <v>0</v>
      </c>
      <c r="H270">
        <v>0</v>
      </c>
      <c r="I270" t="s">
        <v>435</v>
      </c>
      <c r="J270" t="s">
        <v>713</v>
      </c>
      <c r="K270">
        <v>4</v>
      </c>
    </row>
    <row r="271" spans="5:11" ht="12.75">
      <c r="E271" s="199">
        <f t="shared" si="0"/>
        <v>0</v>
      </c>
      <c r="F271">
        <v>9</v>
      </c>
      <c r="G271">
        <v>1</v>
      </c>
      <c r="H271">
        <v>2</v>
      </c>
      <c r="I271" t="s">
        <v>439</v>
      </c>
      <c r="J271" t="s">
        <v>714</v>
      </c>
      <c r="K271">
        <v>4</v>
      </c>
    </row>
    <row r="272" spans="5:11" ht="12.75">
      <c r="E272" s="199">
        <f t="shared" si="0"/>
        <v>0</v>
      </c>
      <c r="F272">
        <v>9</v>
      </c>
      <c r="G272">
        <v>2</v>
      </c>
      <c r="H272">
        <v>2</v>
      </c>
      <c r="I272" t="s">
        <v>439</v>
      </c>
      <c r="J272" t="s">
        <v>715</v>
      </c>
      <c r="K272">
        <v>4</v>
      </c>
    </row>
    <row r="273" spans="5:11" ht="12.75">
      <c r="E273" s="199">
        <f t="shared" si="0"/>
        <v>0</v>
      </c>
      <c r="F273">
        <v>9</v>
      </c>
      <c r="G273">
        <v>3</v>
      </c>
      <c r="H273">
        <v>3</v>
      </c>
      <c r="I273" t="s">
        <v>439</v>
      </c>
      <c r="J273" t="s">
        <v>716</v>
      </c>
      <c r="K273">
        <v>4</v>
      </c>
    </row>
    <row r="274" spans="5:11" ht="12.75">
      <c r="E274" s="199">
        <f t="shared" si="0"/>
        <v>0</v>
      </c>
      <c r="F274">
        <v>9</v>
      </c>
      <c r="G274">
        <v>4</v>
      </c>
      <c r="H274">
        <v>3</v>
      </c>
      <c r="I274" t="s">
        <v>439</v>
      </c>
      <c r="J274" t="s">
        <v>717</v>
      </c>
      <c r="K274">
        <v>4</v>
      </c>
    </row>
    <row r="275" spans="5:11" ht="12.75">
      <c r="E275" s="199">
        <f t="shared" si="0"/>
        <v>0</v>
      </c>
      <c r="F275">
        <v>10</v>
      </c>
      <c r="G275">
        <v>0</v>
      </c>
      <c r="H275">
        <v>0</v>
      </c>
      <c r="I275" t="s">
        <v>435</v>
      </c>
      <c r="J275" t="s">
        <v>718</v>
      </c>
      <c r="K275">
        <v>4</v>
      </c>
    </row>
    <row r="276" spans="5:11" ht="12.75">
      <c r="E276" s="199">
        <f t="shared" si="0"/>
        <v>0</v>
      </c>
      <c r="F276">
        <v>10</v>
      </c>
      <c r="G276">
        <v>1</v>
      </c>
      <c r="H276">
        <v>3</v>
      </c>
      <c r="I276" t="s">
        <v>439</v>
      </c>
      <c r="J276" t="s">
        <v>719</v>
      </c>
      <c r="K276">
        <v>4</v>
      </c>
    </row>
    <row r="277" spans="5:11" ht="12.75">
      <c r="E277" s="199">
        <f t="shared" si="0"/>
        <v>0</v>
      </c>
      <c r="F277">
        <v>10</v>
      </c>
      <c r="G277">
        <v>2</v>
      </c>
      <c r="H277">
        <v>3</v>
      </c>
      <c r="I277" t="s">
        <v>439</v>
      </c>
      <c r="J277" t="s">
        <v>720</v>
      </c>
      <c r="K277">
        <v>4</v>
      </c>
    </row>
    <row r="278" spans="5:11" ht="12.75">
      <c r="E278" s="199">
        <f t="shared" si="0"/>
        <v>0</v>
      </c>
      <c r="F278">
        <v>10</v>
      </c>
      <c r="G278">
        <v>3</v>
      </c>
      <c r="H278">
        <v>3</v>
      </c>
      <c r="I278" t="s">
        <v>439</v>
      </c>
      <c r="J278" t="s">
        <v>721</v>
      </c>
      <c r="K278">
        <v>4</v>
      </c>
    </row>
    <row r="279" spans="5:11" ht="12.75">
      <c r="E279" s="199">
        <f t="shared" si="0"/>
        <v>0</v>
      </c>
      <c r="F279">
        <v>10</v>
      </c>
      <c r="G279">
        <v>4</v>
      </c>
      <c r="H279">
        <v>2</v>
      </c>
      <c r="I279" t="s">
        <v>439</v>
      </c>
      <c r="J279" t="s">
        <v>722</v>
      </c>
      <c r="K279">
        <v>4</v>
      </c>
    </row>
    <row r="280" spans="5:11" ht="12.75">
      <c r="E280" s="199">
        <f t="shared" si="0"/>
        <v>0</v>
      </c>
      <c r="F280">
        <v>10</v>
      </c>
      <c r="G280">
        <v>5</v>
      </c>
      <c r="H280">
        <v>3</v>
      </c>
      <c r="I280" t="s">
        <v>439</v>
      </c>
      <c r="J280" t="s">
        <v>723</v>
      </c>
      <c r="K280">
        <v>4</v>
      </c>
    </row>
    <row r="281" spans="5:11" ht="12.75">
      <c r="E281" s="199">
        <f t="shared" si="0"/>
        <v>0</v>
      </c>
      <c r="F281">
        <v>11</v>
      </c>
      <c r="G281">
        <v>0</v>
      </c>
      <c r="H281">
        <v>0</v>
      </c>
      <c r="I281" t="s">
        <v>435</v>
      </c>
      <c r="J281" t="s">
        <v>724</v>
      </c>
      <c r="K281">
        <v>4</v>
      </c>
    </row>
    <row r="282" spans="5:11" ht="12.75">
      <c r="E282" s="199">
        <f t="shared" si="0"/>
        <v>0</v>
      </c>
      <c r="F282">
        <v>11</v>
      </c>
      <c r="G282">
        <v>1</v>
      </c>
      <c r="H282">
        <v>1</v>
      </c>
      <c r="I282" t="s">
        <v>439</v>
      </c>
      <c r="J282" t="s">
        <v>725</v>
      </c>
      <c r="K282">
        <v>4</v>
      </c>
    </row>
    <row r="283" spans="5:11" ht="12.75">
      <c r="E283" s="199">
        <f t="shared" si="0"/>
        <v>0</v>
      </c>
      <c r="F283">
        <v>11</v>
      </c>
      <c r="G283">
        <v>2</v>
      </c>
      <c r="H283">
        <v>2</v>
      </c>
      <c r="I283" t="s">
        <v>439</v>
      </c>
      <c r="J283" t="s">
        <v>726</v>
      </c>
      <c r="K283">
        <v>4</v>
      </c>
    </row>
    <row r="284" spans="5:11" ht="12.75">
      <c r="E284" s="199">
        <f t="shared" si="0"/>
        <v>0</v>
      </c>
      <c r="F284">
        <v>11</v>
      </c>
      <c r="G284">
        <v>3</v>
      </c>
      <c r="H284">
        <v>2</v>
      </c>
      <c r="I284" t="s">
        <v>439</v>
      </c>
      <c r="J284" t="s">
        <v>727</v>
      </c>
      <c r="K284">
        <v>4</v>
      </c>
    </row>
    <row r="285" spans="5:11" ht="12.75">
      <c r="E285" s="199">
        <f t="shared" si="0"/>
        <v>0</v>
      </c>
      <c r="F285">
        <v>11</v>
      </c>
      <c r="G285">
        <v>4</v>
      </c>
      <c r="H285">
        <v>2</v>
      </c>
      <c r="I285" t="s">
        <v>439</v>
      </c>
      <c r="J285" t="s">
        <v>728</v>
      </c>
      <c r="K285">
        <v>4</v>
      </c>
    </row>
    <row r="286" spans="5:11" ht="12.75">
      <c r="E286" s="199">
        <f t="shared" si="0"/>
        <v>0</v>
      </c>
      <c r="F286">
        <v>11</v>
      </c>
      <c r="G286">
        <v>5</v>
      </c>
      <c r="H286">
        <v>3</v>
      </c>
      <c r="I286" t="s">
        <v>439</v>
      </c>
      <c r="J286" t="s">
        <v>729</v>
      </c>
      <c r="K286">
        <v>4</v>
      </c>
    </row>
    <row r="287" spans="5:11" ht="12.75">
      <c r="E287" s="199">
        <f t="shared" si="0"/>
        <v>0</v>
      </c>
      <c r="F287">
        <v>11</v>
      </c>
      <c r="G287">
        <v>6</v>
      </c>
      <c r="H287">
        <v>2</v>
      </c>
      <c r="I287" t="s">
        <v>439</v>
      </c>
      <c r="J287" t="s">
        <v>725</v>
      </c>
      <c r="K287">
        <v>4</v>
      </c>
    </row>
    <row r="288" spans="5:11" ht="12.75">
      <c r="E288" s="199">
        <f t="shared" si="0"/>
        <v>0</v>
      </c>
      <c r="F288">
        <v>11</v>
      </c>
      <c r="G288">
        <v>7</v>
      </c>
      <c r="H288">
        <v>2</v>
      </c>
      <c r="I288" t="s">
        <v>439</v>
      </c>
      <c r="J288" t="s">
        <v>730</v>
      </c>
      <c r="K288">
        <v>4</v>
      </c>
    </row>
    <row r="289" spans="5:11" ht="12.75">
      <c r="E289" s="199">
        <f t="shared" si="0"/>
        <v>0</v>
      </c>
      <c r="F289">
        <v>12</v>
      </c>
      <c r="G289">
        <v>0</v>
      </c>
      <c r="H289">
        <v>0</v>
      </c>
      <c r="I289" t="s">
        <v>435</v>
      </c>
      <c r="J289" t="s">
        <v>731</v>
      </c>
      <c r="K289">
        <v>4</v>
      </c>
    </row>
    <row r="290" spans="5:11" ht="12.75">
      <c r="E290" s="199">
        <f t="shared" si="0"/>
        <v>0</v>
      </c>
      <c r="F290">
        <v>12</v>
      </c>
      <c r="G290">
        <v>1</v>
      </c>
      <c r="H290">
        <v>1</v>
      </c>
      <c r="I290" t="s">
        <v>439</v>
      </c>
      <c r="J290" t="s">
        <v>732</v>
      </c>
      <c r="K290">
        <v>4</v>
      </c>
    </row>
    <row r="291" spans="5:11" ht="12.75">
      <c r="E291" s="199">
        <f t="shared" si="0"/>
        <v>0</v>
      </c>
      <c r="F291">
        <v>12</v>
      </c>
      <c r="G291">
        <v>2</v>
      </c>
      <c r="H291">
        <v>2</v>
      </c>
      <c r="I291" t="s">
        <v>439</v>
      </c>
      <c r="J291" t="s">
        <v>733</v>
      </c>
      <c r="K291">
        <v>4</v>
      </c>
    </row>
    <row r="292" spans="5:11" ht="12.75">
      <c r="E292" s="199">
        <f t="shared" si="0"/>
        <v>0</v>
      </c>
      <c r="F292">
        <v>12</v>
      </c>
      <c r="G292">
        <v>3</v>
      </c>
      <c r="H292">
        <v>2</v>
      </c>
      <c r="I292" t="s">
        <v>439</v>
      </c>
      <c r="J292" t="s">
        <v>734</v>
      </c>
      <c r="K292">
        <v>4</v>
      </c>
    </row>
    <row r="293" spans="5:11" ht="12.75">
      <c r="E293" s="199">
        <f t="shared" si="0"/>
        <v>0</v>
      </c>
      <c r="F293">
        <v>12</v>
      </c>
      <c r="G293">
        <v>4</v>
      </c>
      <c r="H293">
        <v>2</v>
      </c>
      <c r="I293" t="s">
        <v>439</v>
      </c>
      <c r="J293" t="s">
        <v>732</v>
      </c>
      <c r="K293">
        <v>4</v>
      </c>
    </row>
    <row r="294" spans="5:11" ht="12.75">
      <c r="E294" s="199">
        <f t="shared" si="0"/>
        <v>0</v>
      </c>
      <c r="F294">
        <v>12</v>
      </c>
      <c r="G294">
        <v>5</v>
      </c>
      <c r="H294">
        <v>2</v>
      </c>
      <c r="I294" t="s">
        <v>439</v>
      </c>
      <c r="J294" t="s">
        <v>735</v>
      </c>
      <c r="K294">
        <v>4</v>
      </c>
    </row>
    <row r="295" spans="5:11" ht="12.75">
      <c r="E295" s="199">
        <f t="shared" si="0"/>
        <v>0</v>
      </c>
      <c r="F295">
        <v>12</v>
      </c>
      <c r="G295">
        <v>6</v>
      </c>
      <c r="H295">
        <v>2</v>
      </c>
      <c r="I295" t="s">
        <v>439</v>
      </c>
      <c r="J295" t="s">
        <v>736</v>
      </c>
      <c r="K295">
        <v>4</v>
      </c>
    </row>
    <row r="296" spans="5:11" ht="12.75">
      <c r="E296" s="199">
        <f t="shared" si="0"/>
        <v>0</v>
      </c>
      <c r="F296">
        <v>13</v>
      </c>
      <c r="G296">
        <v>0</v>
      </c>
      <c r="H296">
        <v>0</v>
      </c>
      <c r="I296" t="s">
        <v>435</v>
      </c>
      <c r="J296" t="s">
        <v>737</v>
      </c>
      <c r="K296">
        <v>4</v>
      </c>
    </row>
    <row r="297" spans="5:11" ht="12.75">
      <c r="E297" s="199">
        <f t="shared" si="0"/>
        <v>0</v>
      </c>
      <c r="F297">
        <v>13</v>
      </c>
      <c r="G297">
        <v>1</v>
      </c>
      <c r="H297">
        <v>3</v>
      </c>
      <c r="I297" t="s">
        <v>439</v>
      </c>
      <c r="J297" t="s">
        <v>738</v>
      </c>
      <c r="K297">
        <v>4</v>
      </c>
    </row>
    <row r="298" spans="5:11" ht="12.75">
      <c r="E298" s="199">
        <f t="shared" si="0"/>
        <v>0</v>
      </c>
      <c r="F298">
        <v>13</v>
      </c>
      <c r="G298">
        <v>2</v>
      </c>
      <c r="H298">
        <v>3</v>
      </c>
      <c r="I298" t="s">
        <v>439</v>
      </c>
      <c r="J298" t="s">
        <v>739</v>
      </c>
      <c r="K298">
        <v>4</v>
      </c>
    </row>
    <row r="299" spans="5:11" ht="12.75">
      <c r="E299" s="199">
        <f t="shared" si="0"/>
        <v>0</v>
      </c>
      <c r="F299">
        <v>13</v>
      </c>
      <c r="G299">
        <v>3</v>
      </c>
      <c r="H299">
        <v>2</v>
      </c>
      <c r="I299" t="s">
        <v>439</v>
      </c>
      <c r="J299" t="s">
        <v>740</v>
      </c>
      <c r="K299">
        <v>4</v>
      </c>
    </row>
    <row r="300" spans="5:11" ht="12.75">
      <c r="E300" s="199">
        <f t="shared" si="0"/>
        <v>0</v>
      </c>
      <c r="F300">
        <v>13</v>
      </c>
      <c r="G300">
        <v>4</v>
      </c>
      <c r="H300">
        <v>3</v>
      </c>
      <c r="I300" t="s">
        <v>439</v>
      </c>
      <c r="J300" t="s">
        <v>741</v>
      </c>
      <c r="K300">
        <v>4</v>
      </c>
    </row>
    <row r="301" spans="5:11" ht="12.75">
      <c r="E301" s="199">
        <f t="shared" si="0"/>
        <v>0</v>
      </c>
      <c r="F301">
        <v>14</v>
      </c>
      <c r="G301">
        <v>0</v>
      </c>
      <c r="H301">
        <v>0</v>
      </c>
      <c r="I301" t="s">
        <v>435</v>
      </c>
      <c r="J301" t="s">
        <v>742</v>
      </c>
      <c r="K301">
        <v>4</v>
      </c>
    </row>
    <row r="302" spans="5:11" ht="12.75">
      <c r="E302" s="199">
        <f t="shared" si="0"/>
        <v>0</v>
      </c>
      <c r="F302">
        <v>14</v>
      </c>
      <c r="G302">
        <v>1</v>
      </c>
      <c r="H302">
        <v>2</v>
      </c>
      <c r="I302" t="s">
        <v>439</v>
      </c>
      <c r="J302" t="s">
        <v>743</v>
      </c>
      <c r="K302">
        <v>4</v>
      </c>
    </row>
    <row r="303" spans="5:11" ht="12.75">
      <c r="E303" s="199">
        <f t="shared" si="0"/>
        <v>0</v>
      </c>
      <c r="F303">
        <v>14</v>
      </c>
      <c r="G303">
        <v>2</v>
      </c>
      <c r="H303">
        <v>2</v>
      </c>
      <c r="I303" t="s">
        <v>439</v>
      </c>
      <c r="J303" t="s">
        <v>744</v>
      </c>
      <c r="K303">
        <v>4</v>
      </c>
    </row>
    <row r="304" spans="5:11" ht="12.75">
      <c r="E304" s="199">
        <f t="shared" si="0"/>
        <v>0</v>
      </c>
      <c r="F304">
        <v>14</v>
      </c>
      <c r="G304">
        <v>3</v>
      </c>
      <c r="H304">
        <v>2</v>
      </c>
      <c r="I304" t="s">
        <v>439</v>
      </c>
      <c r="J304" t="s">
        <v>745</v>
      </c>
      <c r="K304">
        <v>4</v>
      </c>
    </row>
    <row r="305" spans="5:11" ht="12.75">
      <c r="E305" s="199">
        <f t="shared" si="0"/>
        <v>0</v>
      </c>
      <c r="F305">
        <v>14</v>
      </c>
      <c r="G305">
        <v>4</v>
      </c>
      <c r="H305">
        <v>2</v>
      </c>
      <c r="I305" t="s">
        <v>439</v>
      </c>
      <c r="J305" t="s">
        <v>746</v>
      </c>
      <c r="K305">
        <v>4</v>
      </c>
    </row>
    <row r="306" spans="5:11" ht="12.75">
      <c r="E306" s="199">
        <f t="shared" si="0"/>
        <v>0</v>
      </c>
      <c r="F306">
        <v>14</v>
      </c>
      <c r="G306">
        <v>5</v>
      </c>
      <c r="H306">
        <v>2</v>
      </c>
      <c r="I306" t="s">
        <v>439</v>
      </c>
      <c r="J306" t="s">
        <v>747</v>
      </c>
      <c r="K306">
        <v>4</v>
      </c>
    </row>
    <row r="307" spans="5:11" ht="12.75">
      <c r="E307" s="199">
        <f t="shared" si="0"/>
        <v>0</v>
      </c>
      <c r="F307">
        <v>14</v>
      </c>
      <c r="G307">
        <v>6</v>
      </c>
      <c r="H307">
        <v>3</v>
      </c>
      <c r="I307" t="s">
        <v>439</v>
      </c>
      <c r="J307" t="s">
        <v>748</v>
      </c>
      <c r="K307">
        <v>4</v>
      </c>
    </row>
    <row r="308" spans="5:11" ht="12.75">
      <c r="E308" s="199">
        <f t="shared" si="0"/>
        <v>0</v>
      </c>
      <c r="F308">
        <v>14</v>
      </c>
      <c r="G308">
        <v>7</v>
      </c>
      <c r="H308">
        <v>2</v>
      </c>
      <c r="I308" t="s">
        <v>439</v>
      </c>
      <c r="J308" t="s">
        <v>749</v>
      </c>
      <c r="K308">
        <v>4</v>
      </c>
    </row>
    <row r="309" spans="5:11" ht="12.75">
      <c r="E309" s="199">
        <f t="shared" si="0"/>
        <v>0</v>
      </c>
      <c r="F309">
        <v>14</v>
      </c>
      <c r="G309">
        <v>8</v>
      </c>
      <c r="H309">
        <v>2</v>
      </c>
      <c r="I309" t="s">
        <v>439</v>
      </c>
      <c r="J309" t="s">
        <v>750</v>
      </c>
      <c r="K309">
        <v>4</v>
      </c>
    </row>
    <row r="310" spans="5:11" ht="12.75">
      <c r="E310" s="199">
        <f t="shared" si="0"/>
        <v>0</v>
      </c>
      <c r="F310">
        <v>14</v>
      </c>
      <c r="G310">
        <v>9</v>
      </c>
      <c r="H310">
        <v>3</v>
      </c>
      <c r="I310" t="s">
        <v>439</v>
      </c>
      <c r="J310" t="s">
        <v>751</v>
      </c>
      <c r="K310">
        <v>4</v>
      </c>
    </row>
    <row r="311" spans="5:11" ht="12.75">
      <c r="E311" s="199">
        <f t="shared" si="0"/>
        <v>0</v>
      </c>
      <c r="F311">
        <v>14</v>
      </c>
      <c r="G311">
        <v>10</v>
      </c>
      <c r="H311">
        <v>2</v>
      </c>
      <c r="I311" t="s">
        <v>439</v>
      </c>
      <c r="J311" t="s">
        <v>752</v>
      </c>
      <c r="K311">
        <v>4</v>
      </c>
    </row>
    <row r="312" spans="5:11" ht="12.75">
      <c r="E312" s="199">
        <f t="shared" si="0"/>
        <v>0</v>
      </c>
      <c r="F312">
        <v>14</v>
      </c>
      <c r="G312">
        <v>11</v>
      </c>
      <c r="H312">
        <v>2</v>
      </c>
      <c r="I312" t="s">
        <v>439</v>
      </c>
      <c r="J312" t="s">
        <v>753</v>
      </c>
      <c r="K312">
        <v>4</v>
      </c>
    </row>
    <row r="313" spans="5:11" ht="12.75">
      <c r="E313" s="199">
        <f t="shared" si="0"/>
        <v>0</v>
      </c>
      <c r="F313">
        <v>15</v>
      </c>
      <c r="G313">
        <v>0</v>
      </c>
      <c r="H313">
        <v>0</v>
      </c>
      <c r="I313" t="s">
        <v>435</v>
      </c>
      <c r="J313" t="s">
        <v>754</v>
      </c>
      <c r="K313">
        <v>4</v>
      </c>
    </row>
    <row r="314" spans="5:11" ht="12.75">
      <c r="E314" s="199">
        <f t="shared" si="0"/>
        <v>0</v>
      </c>
      <c r="F314">
        <v>15</v>
      </c>
      <c r="G314">
        <v>1</v>
      </c>
      <c r="H314">
        <v>1</v>
      </c>
      <c r="I314" t="s">
        <v>439</v>
      </c>
      <c r="J314" t="s">
        <v>755</v>
      </c>
      <c r="K314">
        <v>4</v>
      </c>
    </row>
    <row r="315" spans="5:11" ht="12.75">
      <c r="E315" s="199">
        <f t="shared" si="0"/>
        <v>0</v>
      </c>
      <c r="F315">
        <v>15</v>
      </c>
      <c r="G315">
        <v>2</v>
      </c>
      <c r="H315">
        <v>2</v>
      </c>
      <c r="I315" t="s">
        <v>439</v>
      </c>
      <c r="J315" t="s">
        <v>755</v>
      </c>
      <c r="K315">
        <v>4</v>
      </c>
    </row>
    <row r="316" spans="5:11" ht="12.75">
      <c r="E316" s="199">
        <f t="shared" si="0"/>
        <v>0</v>
      </c>
      <c r="F316">
        <v>15</v>
      </c>
      <c r="G316">
        <v>3</v>
      </c>
      <c r="H316">
        <v>2</v>
      </c>
      <c r="I316" t="s">
        <v>439</v>
      </c>
      <c r="J316" t="s">
        <v>756</v>
      </c>
      <c r="K316">
        <v>4</v>
      </c>
    </row>
    <row r="317" spans="5:11" ht="12.75">
      <c r="E317" s="199">
        <f t="shared" si="0"/>
        <v>0</v>
      </c>
      <c r="F317">
        <v>15</v>
      </c>
      <c r="G317">
        <v>4</v>
      </c>
      <c r="H317">
        <v>2</v>
      </c>
      <c r="I317" t="s">
        <v>439</v>
      </c>
      <c r="J317" t="s">
        <v>757</v>
      </c>
      <c r="K317">
        <v>4</v>
      </c>
    </row>
    <row r="318" spans="5:11" ht="12.75">
      <c r="E318" s="199">
        <f t="shared" si="0"/>
        <v>0</v>
      </c>
      <c r="F318">
        <v>15</v>
      </c>
      <c r="G318">
        <v>5</v>
      </c>
      <c r="H318">
        <v>2</v>
      </c>
      <c r="I318" t="s">
        <v>439</v>
      </c>
      <c r="J318" t="s">
        <v>758</v>
      </c>
      <c r="K318">
        <v>4</v>
      </c>
    </row>
    <row r="319" spans="5:11" ht="12.75">
      <c r="E319" s="199">
        <f t="shared" si="0"/>
        <v>0</v>
      </c>
      <c r="F319">
        <v>15</v>
      </c>
      <c r="G319">
        <v>6</v>
      </c>
      <c r="H319">
        <v>2</v>
      </c>
      <c r="I319" t="s">
        <v>439</v>
      </c>
      <c r="J319" t="s">
        <v>759</v>
      </c>
      <c r="K319">
        <v>4</v>
      </c>
    </row>
    <row r="320" spans="5:11" ht="12.75">
      <c r="E320" s="199">
        <f t="shared" si="0"/>
        <v>0</v>
      </c>
      <c r="F320">
        <v>15</v>
      </c>
      <c r="G320">
        <v>7</v>
      </c>
      <c r="H320">
        <v>2</v>
      </c>
      <c r="I320" t="s">
        <v>439</v>
      </c>
      <c r="J320" t="s">
        <v>760</v>
      </c>
      <c r="K320">
        <v>4</v>
      </c>
    </row>
    <row r="321" spans="5:11" ht="12.75">
      <c r="E321" s="199">
        <f t="shared" si="0"/>
        <v>0</v>
      </c>
      <c r="F321">
        <v>15</v>
      </c>
      <c r="G321">
        <v>8</v>
      </c>
      <c r="H321">
        <v>2</v>
      </c>
      <c r="I321" t="s">
        <v>439</v>
      </c>
      <c r="J321" t="s">
        <v>761</v>
      </c>
      <c r="K321">
        <v>4</v>
      </c>
    </row>
    <row r="322" spans="5:11" ht="12.75">
      <c r="E322" s="199">
        <f t="shared" si="0"/>
        <v>0</v>
      </c>
      <c r="F322">
        <v>15</v>
      </c>
      <c r="G322">
        <v>9</v>
      </c>
      <c r="H322">
        <v>2</v>
      </c>
      <c r="I322" t="s">
        <v>439</v>
      </c>
      <c r="J322" t="s">
        <v>762</v>
      </c>
      <c r="K322">
        <v>4</v>
      </c>
    </row>
    <row r="323" spans="5:11" ht="12.75">
      <c r="E323" s="199">
        <f t="shared" si="0"/>
        <v>0</v>
      </c>
      <c r="F323">
        <v>16</v>
      </c>
      <c r="G323">
        <v>0</v>
      </c>
      <c r="H323">
        <v>0</v>
      </c>
      <c r="I323" t="s">
        <v>435</v>
      </c>
      <c r="J323" t="s">
        <v>763</v>
      </c>
      <c r="K323">
        <v>4</v>
      </c>
    </row>
    <row r="324" spans="5:11" ht="12.75">
      <c r="E324" s="199">
        <f t="shared" si="0"/>
        <v>0</v>
      </c>
      <c r="F324">
        <v>16</v>
      </c>
      <c r="G324">
        <v>1</v>
      </c>
      <c r="H324">
        <v>2</v>
      </c>
      <c r="I324" t="s">
        <v>439</v>
      </c>
      <c r="J324" t="s">
        <v>764</v>
      </c>
      <c r="K324">
        <v>4</v>
      </c>
    </row>
    <row r="325" spans="5:11" ht="12.75">
      <c r="E325" s="199">
        <f t="shared" si="0"/>
        <v>0</v>
      </c>
      <c r="F325">
        <v>16</v>
      </c>
      <c r="G325">
        <v>2</v>
      </c>
      <c r="H325">
        <v>2</v>
      </c>
      <c r="I325" t="s">
        <v>439</v>
      </c>
      <c r="J325" t="s">
        <v>765</v>
      </c>
      <c r="K325">
        <v>4</v>
      </c>
    </row>
    <row r="326" spans="5:11" ht="12.75">
      <c r="E326" s="199">
        <f t="shared" si="0"/>
        <v>0</v>
      </c>
      <c r="F326">
        <v>16</v>
      </c>
      <c r="G326">
        <v>3</v>
      </c>
      <c r="H326">
        <v>2</v>
      </c>
      <c r="I326" t="s">
        <v>439</v>
      </c>
      <c r="J326" t="s">
        <v>766</v>
      </c>
      <c r="K326">
        <v>4</v>
      </c>
    </row>
    <row r="327" spans="5:11" ht="12.75">
      <c r="E327" s="199">
        <f t="shared" si="0"/>
        <v>0</v>
      </c>
      <c r="F327">
        <v>16</v>
      </c>
      <c r="G327">
        <v>4</v>
      </c>
      <c r="H327">
        <v>2</v>
      </c>
      <c r="I327" t="s">
        <v>439</v>
      </c>
      <c r="J327" t="s">
        <v>767</v>
      </c>
      <c r="K327">
        <v>4</v>
      </c>
    </row>
    <row r="328" spans="5:11" ht="12.75">
      <c r="E328" s="199">
        <f t="shared" si="0"/>
        <v>0</v>
      </c>
      <c r="F328">
        <v>16</v>
      </c>
      <c r="G328">
        <v>5</v>
      </c>
      <c r="H328">
        <v>2</v>
      </c>
      <c r="I328" t="s">
        <v>439</v>
      </c>
      <c r="J328" t="s">
        <v>768</v>
      </c>
      <c r="K328">
        <v>4</v>
      </c>
    </row>
    <row r="329" spans="5:11" ht="12.75">
      <c r="E329" s="199">
        <f t="shared" si="0"/>
        <v>0</v>
      </c>
      <c r="F329">
        <v>16</v>
      </c>
      <c r="G329">
        <v>6</v>
      </c>
      <c r="H329">
        <v>3</v>
      </c>
      <c r="I329" t="s">
        <v>439</v>
      </c>
      <c r="J329" t="s">
        <v>769</v>
      </c>
      <c r="K329">
        <v>4</v>
      </c>
    </row>
    <row r="330" spans="5:11" ht="12.75">
      <c r="E330" s="199">
        <f t="shared" si="0"/>
        <v>0</v>
      </c>
      <c r="F330">
        <v>17</v>
      </c>
      <c r="G330">
        <v>0</v>
      </c>
      <c r="H330">
        <v>0</v>
      </c>
      <c r="I330" t="s">
        <v>435</v>
      </c>
      <c r="J330" t="s">
        <v>770</v>
      </c>
      <c r="K330">
        <v>4</v>
      </c>
    </row>
    <row r="331" spans="5:11" ht="12.75">
      <c r="E331" s="199">
        <f t="shared" si="0"/>
        <v>0</v>
      </c>
      <c r="F331">
        <v>17</v>
      </c>
      <c r="G331">
        <v>1</v>
      </c>
      <c r="H331">
        <v>1</v>
      </c>
      <c r="I331" t="s">
        <v>439</v>
      </c>
      <c r="J331" t="s">
        <v>771</v>
      </c>
      <c r="K331">
        <v>4</v>
      </c>
    </row>
    <row r="332" spans="5:11" ht="12.75">
      <c r="E332" s="199">
        <f t="shared" si="0"/>
        <v>0</v>
      </c>
      <c r="F332">
        <v>17</v>
      </c>
      <c r="G332">
        <v>2</v>
      </c>
      <c r="H332">
        <v>2</v>
      </c>
      <c r="I332" t="s">
        <v>439</v>
      </c>
      <c r="J332" t="s">
        <v>772</v>
      </c>
      <c r="K332">
        <v>4</v>
      </c>
    </row>
    <row r="333" spans="5:11" ht="12.75">
      <c r="E333" s="199">
        <f t="shared" si="0"/>
        <v>0</v>
      </c>
      <c r="F333">
        <v>17</v>
      </c>
      <c r="G333">
        <v>3</v>
      </c>
      <c r="H333">
        <v>2</v>
      </c>
      <c r="I333" t="s">
        <v>439</v>
      </c>
      <c r="J333" t="s">
        <v>773</v>
      </c>
      <c r="K333">
        <v>4</v>
      </c>
    </row>
    <row r="334" spans="5:11" ht="12.75">
      <c r="E334" s="199">
        <f t="shared" si="0"/>
        <v>0</v>
      </c>
      <c r="F334">
        <v>17</v>
      </c>
      <c r="G334">
        <v>4</v>
      </c>
      <c r="H334">
        <v>2</v>
      </c>
      <c r="I334" t="s">
        <v>439</v>
      </c>
      <c r="J334" t="s">
        <v>774</v>
      </c>
      <c r="K334">
        <v>4</v>
      </c>
    </row>
    <row r="335" spans="5:11" ht="12.75">
      <c r="E335" s="199">
        <f t="shared" si="0"/>
        <v>0</v>
      </c>
      <c r="F335">
        <v>17</v>
      </c>
      <c r="G335">
        <v>5</v>
      </c>
      <c r="H335">
        <v>2</v>
      </c>
      <c r="I335" t="s">
        <v>439</v>
      </c>
      <c r="J335" t="s">
        <v>771</v>
      </c>
      <c r="K335">
        <v>4</v>
      </c>
    </row>
    <row r="336" spans="5:11" ht="12.75">
      <c r="E336" s="199">
        <f t="shared" si="0"/>
        <v>0</v>
      </c>
      <c r="F336">
        <v>18</v>
      </c>
      <c r="G336">
        <v>0</v>
      </c>
      <c r="H336">
        <v>0</v>
      </c>
      <c r="I336" t="s">
        <v>435</v>
      </c>
      <c r="J336" t="s">
        <v>775</v>
      </c>
      <c r="K336">
        <v>4</v>
      </c>
    </row>
    <row r="337" spans="5:11" ht="12.75">
      <c r="E337" s="199">
        <f t="shared" si="0"/>
        <v>0</v>
      </c>
      <c r="F337">
        <v>18</v>
      </c>
      <c r="G337">
        <v>1</v>
      </c>
      <c r="H337">
        <v>1</v>
      </c>
      <c r="I337" t="s">
        <v>439</v>
      </c>
      <c r="J337" t="s">
        <v>776</v>
      </c>
      <c r="K337">
        <v>4</v>
      </c>
    </row>
    <row r="338" spans="5:11" ht="12.75">
      <c r="E338" s="199">
        <f t="shared" si="0"/>
        <v>0</v>
      </c>
      <c r="F338">
        <v>18</v>
      </c>
      <c r="G338">
        <v>2</v>
      </c>
      <c r="H338">
        <v>2</v>
      </c>
      <c r="I338" t="s">
        <v>439</v>
      </c>
      <c r="J338" t="s">
        <v>777</v>
      </c>
      <c r="K338">
        <v>4</v>
      </c>
    </row>
    <row r="339" spans="5:11" ht="12.75">
      <c r="E339" s="199">
        <f t="shared" si="0"/>
        <v>0</v>
      </c>
      <c r="F339">
        <v>18</v>
      </c>
      <c r="G339">
        <v>3</v>
      </c>
      <c r="H339">
        <v>2</v>
      </c>
      <c r="I339" t="s">
        <v>439</v>
      </c>
      <c r="J339" t="s">
        <v>778</v>
      </c>
      <c r="K339">
        <v>4</v>
      </c>
    </row>
    <row r="340" spans="5:11" ht="12.75">
      <c r="E340" s="199">
        <f t="shared" si="0"/>
        <v>0</v>
      </c>
      <c r="F340">
        <v>18</v>
      </c>
      <c r="G340">
        <v>4</v>
      </c>
      <c r="H340">
        <v>3</v>
      </c>
      <c r="I340" t="s">
        <v>439</v>
      </c>
      <c r="J340" t="s">
        <v>779</v>
      </c>
      <c r="K340">
        <v>4</v>
      </c>
    </row>
    <row r="341" spans="5:11" ht="12.75">
      <c r="E341" s="199">
        <f t="shared" si="0"/>
        <v>0</v>
      </c>
      <c r="F341">
        <v>18</v>
      </c>
      <c r="G341">
        <v>5</v>
      </c>
      <c r="H341">
        <v>2</v>
      </c>
      <c r="I341" t="s">
        <v>439</v>
      </c>
      <c r="J341" t="s">
        <v>780</v>
      </c>
      <c r="K341">
        <v>4</v>
      </c>
    </row>
    <row r="342" spans="5:11" ht="12.75">
      <c r="E342" s="199">
        <f t="shared" si="0"/>
        <v>0</v>
      </c>
      <c r="F342">
        <v>18</v>
      </c>
      <c r="G342">
        <v>6</v>
      </c>
      <c r="H342">
        <v>3</v>
      </c>
      <c r="I342" t="s">
        <v>439</v>
      </c>
      <c r="J342" t="s">
        <v>781</v>
      </c>
      <c r="K342">
        <v>4</v>
      </c>
    </row>
    <row r="343" spans="5:11" ht="12.75">
      <c r="E343" s="199">
        <f t="shared" si="0"/>
        <v>0</v>
      </c>
      <c r="F343">
        <v>18</v>
      </c>
      <c r="G343">
        <v>7</v>
      </c>
      <c r="H343">
        <v>2</v>
      </c>
      <c r="I343" t="s">
        <v>439</v>
      </c>
      <c r="J343" t="s">
        <v>782</v>
      </c>
      <c r="K343">
        <v>4</v>
      </c>
    </row>
    <row r="344" spans="5:11" ht="12.75">
      <c r="E344" s="199">
        <f t="shared" si="0"/>
        <v>0</v>
      </c>
      <c r="F344">
        <v>18</v>
      </c>
      <c r="G344">
        <v>8</v>
      </c>
      <c r="H344">
        <v>3</v>
      </c>
      <c r="I344" t="s">
        <v>439</v>
      </c>
      <c r="J344" t="s">
        <v>783</v>
      </c>
      <c r="K344">
        <v>4</v>
      </c>
    </row>
    <row r="345" spans="5:11" ht="12.75">
      <c r="E345" s="199">
        <f t="shared" si="0"/>
        <v>0</v>
      </c>
      <c r="F345">
        <v>18</v>
      </c>
      <c r="G345">
        <v>9</v>
      </c>
      <c r="H345">
        <v>2</v>
      </c>
      <c r="I345" t="s">
        <v>439</v>
      </c>
      <c r="J345" t="s">
        <v>776</v>
      </c>
      <c r="K345">
        <v>4</v>
      </c>
    </row>
    <row r="346" spans="5:11" ht="12.75">
      <c r="E346" s="199">
        <f t="shared" si="0"/>
        <v>0</v>
      </c>
      <c r="F346">
        <v>18</v>
      </c>
      <c r="G346">
        <v>10</v>
      </c>
      <c r="H346">
        <v>2</v>
      </c>
      <c r="I346" t="s">
        <v>439</v>
      </c>
      <c r="J346" t="s">
        <v>784</v>
      </c>
      <c r="K346">
        <v>4</v>
      </c>
    </row>
    <row r="347" spans="5:11" ht="12.75">
      <c r="E347" s="199">
        <f t="shared" si="0"/>
        <v>0</v>
      </c>
      <c r="F347">
        <v>18</v>
      </c>
      <c r="G347">
        <v>11</v>
      </c>
      <c r="H347">
        <v>3</v>
      </c>
      <c r="I347" t="s">
        <v>439</v>
      </c>
      <c r="J347" t="s">
        <v>785</v>
      </c>
      <c r="K347">
        <v>4</v>
      </c>
    </row>
    <row r="348" spans="5:11" ht="12.75">
      <c r="E348" s="199">
        <f t="shared" si="0"/>
        <v>0</v>
      </c>
      <c r="F348">
        <v>18</v>
      </c>
      <c r="G348">
        <v>12</v>
      </c>
      <c r="H348">
        <v>3</v>
      </c>
      <c r="I348" t="s">
        <v>439</v>
      </c>
      <c r="J348" t="s">
        <v>786</v>
      </c>
      <c r="K348">
        <v>4</v>
      </c>
    </row>
    <row r="349" spans="5:11" ht="12.75">
      <c r="E349" s="199">
        <f t="shared" si="0"/>
        <v>0</v>
      </c>
      <c r="F349">
        <v>18</v>
      </c>
      <c r="G349">
        <v>13</v>
      </c>
      <c r="H349">
        <v>2</v>
      </c>
      <c r="I349" t="s">
        <v>439</v>
      </c>
      <c r="J349" t="s">
        <v>787</v>
      </c>
      <c r="K349">
        <v>4</v>
      </c>
    </row>
    <row r="350" spans="5:11" ht="12.75">
      <c r="E350" s="199">
        <f t="shared" si="0"/>
        <v>0</v>
      </c>
      <c r="F350">
        <v>19</v>
      </c>
      <c r="G350">
        <v>0</v>
      </c>
      <c r="H350">
        <v>0</v>
      </c>
      <c r="I350" t="s">
        <v>435</v>
      </c>
      <c r="J350" t="s">
        <v>788</v>
      </c>
      <c r="K350">
        <v>4</v>
      </c>
    </row>
    <row r="351" spans="5:11" ht="12.75">
      <c r="E351" s="199">
        <f t="shared" si="0"/>
        <v>0</v>
      </c>
      <c r="F351">
        <v>19</v>
      </c>
      <c r="G351">
        <v>1</v>
      </c>
      <c r="H351">
        <v>3</v>
      </c>
      <c r="I351" t="s">
        <v>439</v>
      </c>
      <c r="J351" t="s">
        <v>789</v>
      </c>
      <c r="K351">
        <v>4</v>
      </c>
    </row>
    <row r="352" spans="5:11" ht="12.75">
      <c r="E352" s="199">
        <f t="shared" si="0"/>
        <v>0</v>
      </c>
      <c r="F352">
        <v>19</v>
      </c>
      <c r="G352">
        <v>2</v>
      </c>
      <c r="H352">
        <v>2</v>
      </c>
      <c r="I352" t="s">
        <v>439</v>
      </c>
      <c r="J352" t="s">
        <v>790</v>
      </c>
      <c r="K352">
        <v>4</v>
      </c>
    </row>
    <row r="353" spans="5:11" ht="12.75">
      <c r="E353" s="199">
        <f t="shared" si="0"/>
        <v>0</v>
      </c>
      <c r="F353">
        <v>19</v>
      </c>
      <c r="G353">
        <v>3</v>
      </c>
      <c r="H353">
        <v>3</v>
      </c>
      <c r="I353" t="s">
        <v>439</v>
      </c>
      <c r="J353" t="s">
        <v>791</v>
      </c>
      <c r="K353">
        <v>4</v>
      </c>
    </row>
    <row r="354" spans="5:11" ht="12.75">
      <c r="E354" s="199">
        <f t="shared" si="0"/>
        <v>0</v>
      </c>
      <c r="F354">
        <v>19</v>
      </c>
      <c r="G354">
        <v>4</v>
      </c>
      <c r="H354">
        <v>3</v>
      </c>
      <c r="I354" t="s">
        <v>439</v>
      </c>
      <c r="J354" t="s">
        <v>792</v>
      </c>
      <c r="K354">
        <v>4</v>
      </c>
    </row>
    <row r="355" spans="5:11" ht="12.75">
      <c r="E355" s="199">
        <f t="shared" si="0"/>
        <v>0</v>
      </c>
      <c r="F355">
        <v>19</v>
      </c>
      <c r="G355">
        <v>5</v>
      </c>
      <c r="H355">
        <v>2</v>
      </c>
      <c r="I355" t="s">
        <v>439</v>
      </c>
      <c r="J355" t="s">
        <v>734</v>
      </c>
      <c r="K355">
        <v>4</v>
      </c>
    </row>
    <row r="356" spans="5:11" ht="12.75">
      <c r="E356" s="199">
        <f t="shared" si="0"/>
        <v>0</v>
      </c>
      <c r="F356">
        <v>19</v>
      </c>
      <c r="G356">
        <v>6</v>
      </c>
      <c r="H356">
        <v>3</v>
      </c>
      <c r="I356" t="s">
        <v>439</v>
      </c>
      <c r="J356" t="s">
        <v>793</v>
      </c>
      <c r="K356">
        <v>4</v>
      </c>
    </row>
    <row r="357" spans="5:11" ht="12.75">
      <c r="E357" s="199">
        <f t="shared" si="0"/>
        <v>0</v>
      </c>
      <c r="F357">
        <v>61</v>
      </c>
      <c r="G357">
        <v>0</v>
      </c>
      <c r="H357">
        <v>0</v>
      </c>
      <c r="I357" t="s">
        <v>643</v>
      </c>
      <c r="J357" t="s">
        <v>794</v>
      </c>
      <c r="K357">
        <v>4</v>
      </c>
    </row>
    <row r="358" spans="5:11" ht="12.75">
      <c r="E358" s="199">
        <f t="shared" si="0"/>
        <v>0</v>
      </c>
      <c r="F358">
        <v>62</v>
      </c>
      <c r="G358">
        <v>0</v>
      </c>
      <c r="H358">
        <v>0</v>
      </c>
      <c r="I358" t="s">
        <v>643</v>
      </c>
      <c r="J358" t="s">
        <v>689</v>
      </c>
      <c r="K358">
        <v>4</v>
      </c>
    </row>
    <row r="359" spans="5:11" ht="12.75">
      <c r="E359" s="199">
        <f t="shared" si="0"/>
        <v>0</v>
      </c>
      <c r="F359">
        <v>63</v>
      </c>
      <c r="G359">
        <v>0</v>
      </c>
      <c r="H359">
        <v>0</v>
      </c>
      <c r="I359" t="s">
        <v>643</v>
      </c>
      <c r="J359" t="s">
        <v>795</v>
      </c>
      <c r="K359">
        <v>4</v>
      </c>
    </row>
    <row r="360" spans="5:11" ht="12.75">
      <c r="E360" s="199">
        <f t="shared" si="0"/>
        <v>0</v>
      </c>
      <c r="F360">
        <v>64</v>
      </c>
      <c r="G360">
        <v>0</v>
      </c>
      <c r="H360">
        <v>0</v>
      </c>
      <c r="I360" t="s">
        <v>643</v>
      </c>
      <c r="J360" t="s">
        <v>787</v>
      </c>
      <c r="K360">
        <v>4</v>
      </c>
    </row>
    <row r="361" spans="5:11" ht="12.75">
      <c r="E361" s="199">
        <f t="shared" si="0"/>
        <v>0</v>
      </c>
      <c r="F361">
        <v>0</v>
      </c>
      <c r="G361">
        <v>0</v>
      </c>
      <c r="H361">
        <v>0</v>
      </c>
      <c r="I361" t="s">
        <v>432</v>
      </c>
      <c r="J361" t="s">
        <v>437</v>
      </c>
      <c r="K361">
        <v>6</v>
      </c>
    </row>
    <row r="362" spans="5:11" ht="12.75">
      <c r="E362" s="199">
        <f t="shared" si="0"/>
        <v>0</v>
      </c>
      <c r="F362">
        <v>1</v>
      </c>
      <c r="G362">
        <v>0</v>
      </c>
      <c r="H362">
        <v>0</v>
      </c>
      <c r="I362" t="s">
        <v>435</v>
      </c>
      <c r="J362" t="s">
        <v>796</v>
      </c>
      <c r="K362">
        <v>6</v>
      </c>
    </row>
    <row r="363" spans="5:11" ht="12.75">
      <c r="E363" s="199">
        <f t="shared" si="0"/>
        <v>0</v>
      </c>
      <c r="F363">
        <v>1</v>
      </c>
      <c r="G363">
        <v>1</v>
      </c>
      <c r="H363">
        <v>1</v>
      </c>
      <c r="I363" t="s">
        <v>439</v>
      </c>
      <c r="J363" t="s">
        <v>797</v>
      </c>
      <c r="K363">
        <v>6</v>
      </c>
    </row>
    <row r="364" spans="5:11" ht="12.75">
      <c r="E364" s="199">
        <f t="shared" si="0"/>
        <v>0</v>
      </c>
      <c r="F364">
        <v>1</v>
      </c>
      <c r="G364">
        <v>2</v>
      </c>
      <c r="H364">
        <v>1</v>
      </c>
      <c r="I364" t="s">
        <v>439</v>
      </c>
      <c r="J364" t="s">
        <v>798</v>
      </c>
      <c r="K364">
        <v>6</v>
      </c>
    </row>
    <row r="365" spans="5:11" ht="12.75">
      <c r="E365" s="199">
        <f t="shared" si="0"/>
        <v>0</v>
      </c>
      <c r="F365">
        <v>1</v>
      </c>
      <c r="G365">
        <v>3</v>
      </c>
      <c r="H365">
        <v>2</v>
      </c>
      <c r="I365" t="s">
        <v>439</v>
      </c>
      <c r="J365" t="s">
        <v>799</v>
      </c>
      <c r="K365">
        <v>6</v>
      </c>
    </row>
    <row r="366" spans="5:11" ht="12.75">
      <c r="E366" s="199">
        <f t="shared" si="0"/>
        <v>0</v>
      </c>
      <c r="F366">
        <v>1</v>
      </c>
      <c r="G366">
        <v>4</v>
      </c>
      <c r="H366">
        <v>2</v>
      </c>
      <c r="I366" t="s">
        <v>439</v>
      </c>
      <c r="J366" t="s">
        <v>800</v>
      </c>
      <c r="K366">
        <v>6</v>
      </c>
    </row>
    <row r="367" spans="5:11" ht="12.75">
      <c r="E367" s="199">
        <f t="shared" si="0"/>
        <v>0</v>
      </c>
      <c r="F367">
        <v>1</v>
      </c>
      <c r="G367">
        <v>5</v>
      </c>
      <c r="H367">
        <v>2</v>
      </c>
      <c r="I367" t="s">
        <v>439</v>
      </c>
      <c r="J367" t="s">
        <v>801</v>
      </c>
      <c r="K367">
        <v>6</v>
      </c>
    </row>
    <row r="368" spans="5:11" ht="12.75">
      <c r="E368" s="199">
        <f t="shared" si="0"/>
        <v>0</v>
      </c>
      <c r="F368">
        <v>1</v>
      </c>
      <c r="G368">
        <v>6</v>
      </c>
      <c r="H368">
        <v>2</v>
      </c>
      <c r="I368" t="s">
        <v>439</v>
      </c>
      <c r="J368" t="s">
        <v>802</v>
      </c>
      <c r="K368">
        <v>6</v>
      </c>
    </row>
    <row r="369" spans="5:11" ht="12.75">
      <c r="E369" s="199">
        <f t="shared" si="0"/>
        <v>0</v>
      </c>
      <c r="F369">
        <v>1</v>
      </c>
      <c r="G369">
        <v>7</v>
      </c>
      <c r="H369">
        <v>2</v>
      </c>
      <c r="I369" t="s">
        <v>439</v>
      </c>
      <c r="J369" t="s">
        <v>803</v>
      </c>
      <c r="K369">
        <v>6</v>
      </c>
    </row>
    <row r="370" spans="5:11" ht="12.75">
      <c r="E370" s="199">
        <f t="shared" si="0"/>
        <v>0</v>
      </c>
      <c r="F370">
        <v>1</v>
      </c>
      <c r="G370">
        <v>8</v>
      </c>
      <c r="H370">
        <v>2</v>
      </c>
      <c r="I370" t="s">
        <v>439</v>
      </c>
      <c r="J370" t="s">
        <v>804</v>
      </c>
      <c r="K370">
        <v>6</v>
      </c>
    </row>
    <row r="371" spans="5:11" ht="12.75">
      <c r="E371" s="199">
        <f t="shared" si="0"/>
        <v>0</v>
      </c>
      <c r="F371">
        <v>1</v>
      </c>
      <c r="G371">
        <v>9</v>
      </c>
      <c r="H371">
        <v>2</v>
      </c>
      <c r="I371" t="s">
        <v>439</v>
      </c>
      <c r="J371" t="s">
        <v>805</v>
      </c>
      <c r="K371">
        <v>6</v>
      </c>
    </row>
    <row r="372" spans="5:11" ht="12.75">
      <c r="E372" s="199">
        <f t="shared" si="0"/>
        <v>0</v>
      </c>
      <c r="F372">
        <v>1</v>
      </c>
      <c r="G372">
        <v>10</v>
      </c>
      <c r="H372">
        <v>2</v>
      </c>
      <c r="I372" t="s">
        <v>439</v>
      </c>
      <c r="J372" t="s">
        <v>797</v>
      </c>
      <c r="K372">
        <v>6</v>
      </c>
    </row>
    <row r="373" spans="5:11" ht="12.75">
      <c r="E373" s="199">
        <f t="shared" si="0"/>
        <v>0</v>
      </c>
      <c r="F373">
        <v>1</v>
      </c>
      <c r="G373">
        <v>11</v>
      </c>
      <c r="H373">
        <v>2</v>
      </c>
      <c r="I373" t="s">
        <v>439</v>
      </c>
      <c r="J373" t="s">
        <v>806</v>
      </c>
      <c r="K373">
        <v>6</v>
      </c>
    </row>
    <row r="374" spans="5:11" ht="12.75">
      <c r="E374" s="199">
        <f t="shared" si="0"/>
        <v>0</v>
      </c>
      <c r="F374">
        <v>1</v>
      </c>
      <c r="G374">
        <v>12</v>
      </c>
      <c r="H374">
        <v>2</v>
      </c>
      <c r="I374" t="s">
        <v>439</v>
      </c>
      <c r="J374" t="s">
        <v>807</v>
      </c>
      <c r="K374">
        <v>6</v>
      </c>
    </row>
    <row r="375" spans="5:11" ht="12.75">
      <c r="E375" s="199">
        <f t="shared" si="0"/>
        <v>0</v>
      </c>
      <c r="F375">
        <v>1</v>
      </c>
      <c r="G375">
        <v>13</v>
      </c>
      <c r="H375">
        <v>2</v>
      </c>
      <c r="I375" t="s">
        <v>439</v>
      </c>
      <c r="J375" t="s">
        <v>808</v>
      </c>
      <c r="K375">
        <v>6</v>
      </c>
    </row>
    <row r="376" spans="5:11" ht="12.75">
      <c r="E376" s="199">
        <f t="shared" si="0"/>
        <v>0</v>
      </c>
      <c r="F376">
        <v>1</v>
      </c>
      <c r="G376">
        <v>14</v>
      </c>
      <c r="H376">
        <v>2</v>
      </c>
      <c r="I376" t="s">
        <v>439</v>
      </c>
      <c r="J376" t="s">
        <v>809</v>
      </c>
      <c r="K376">
        <v>6</v>
      </c>
    </row>
    <row r="377" spans="5:11" ht="12.75">
      <c r="E377" s="199">
        <f t="shared" si="0"/>
        <v>0</v>
      </c>
      <c r="F377">
        <v>1</v>
      </c>
      <c r="G377">
        <v>15</v>
      </c>
      <c r="H377">
        <v>2</v>
      </c>
      <c r="I377" t="s">
        <v>439</v>
      </c>
      <c r="J377" t="s">
        <v>810</v>
      </c>
      <c r="K377">
        <v>6</v>
      </c>
    </row>
    <row r="378" spans="5:11" ht="12.75">
      <c r="E378" s="199">
        <f t="shared" si="0"/>
        <v>0</v>
      </c>
      <c r="F378">
        <v>1</v>
      </c>
      <c r="G378">
        <v>16</v>
      </c>
      <c r="H378">
        <v>2</v>
      </c>
      <c r="I378" t="s">
        <v>439</v>
      </c>
      <c r="J378" t="s">
        <v>798</v>
      </c>
      <c r="K378">
        <v>6</v>
      </c>
    </row>
    <row r="379" spans="5:11" ht="12.75">
      <c r="E379" s="199">
        <f t="shared" si="0"/>
        <v>0</v>
      </c>
      <c r="F379">
        <v>1</v>
      </c>
      <c r="G379">
        <v>17</v>
      </c>
      <c r="H379">
        <v>2</v>
      </c>
      <c r="I379" t="s">
        <v>439</v>
      </c>
      <c r="J379" t="s">
        <v>811</v>
      </c>
      <c r="K379">
        <v>6</v>
      </c>
    </row>
    <row r="380" spans="5:11" ht="12.75">
      <c r="E380" s="199">
        <f t="shared" si="0"/>
        <v>0</v>
      </c>
      <c r="F380">
        <v>1</v>
      </c>
      <c r="G380">
        <v>18</v>
      </c>
      <c r="H380">
        <v>2</v>
      </c>
      <c r="I380" t="s">
        <v>439</v>
      </c>
      <c r="J380" t="s">
        <v>812</v>
      </c>
      <c r="K380">
        <v>6</v>
      </c>
    </row>
    <row r="381" spans="5:11" ht="12.75">
      <c r="E381" s="199">
        <f t="shared" si="0"/>
        <v>0</v>
      </c>
      <c r="F381">
        <v>1</v>
      </c>
      <c r="G381">
        <v>19</v>
      </c>
      <c r="H381">
        <v>2</v>
      </c>
      <c r="I381" t="s">
        <v>439</v>
      </c>
      <c r="J381" t="s">
        <v>813</v>
      </c>
      <c r="K381">
        <v>6</v>
      </c>
    </row>
    <row r="382" spans="5:11" ht="12.75">
      <c r="E382" s="199">
        <f t="shared" si="0"/>
        <v>0</v>
      </c>
      <c r="F382">
        <v>2</v>
      </c>
      <c r="G382">
        <v>0</v>
      </c>
      <c r="H382">
        <v>0</v>
      </c>
      <c r="I382" t="s">
        <v>435</v>
      </c>
      <c r="J382" t="s">
        <v>814</v>
      </c>
      <c r="K382">
        <v>6</v>
      </c>
    </row>
    <row r="383" spans="5:11" ht="12.75">
      <c r="E383" s="199">
        <f t="shared" si="0"/>
        <v>0</v>
      </c>
      <c r="F383">
        <v>2</v>
      </c>
      <c r="G383">
        <v>1</v>
      </c>
      <c r="H383">
        <v>1</v>
      </c>
      <c r="I383" t="s">
        <v>439</v>
      </c>
      <c r="J383" t="s">
        <v>815</v>
      </c>
      <c r="K383">
        <v>6</v>
      </c>
    </row>
    <row r="384" spans="5:11" ht="12.75">
      <c r="E384" s="199">
        <f t="shared" si="0"/>
        <v>0</v>
      </c>
      <c r="F384">
        <v>2</v>
      </c>
      <c r="G384">
        <v>2</v>
      </c>
      <c r="H384">
        <v>2</v>
      </c>
      <c r="I384" t="s">
        <v>439</v>
      </c>
      <c r="J384" t="s">
        <v>816</v>
      </c>
      <c r="K384">
        <v>6</v>
      </c>
    </row>
    <row r="385" spans="5:11" ht="12.75">
      <c r="E385" s="199">
        <f t="shared" si="0"/>
        <v>0</v>
      </c>
      <c r="F385">
        <v>2</v>
      </c>
      <c r="G385">
        <v>3</v>
      </c>
      <c r="H385">
        <v>2</v>
      </c>
      <c r="I385" t="s">
        <v>439</v>
      </c>
      <c r="J385" t="s">
        <v>815</v>
      </c>
      <c r="K385">
        <v>6</v>
      </c>
    </row>
    <row r="386" spans="5:11" ht="12.75">
      <c r="E386" s="199">
        <f t="shared" si="0"/>
        <v>0</v>
      </c>
      <c r="F386">
        <v>2</v>
      </c>
      <c r="G386">
        <v>4</v>
      </c>
      <c r="H386">
        <v>2</v>
      </c>
      <c r="I386" t="s">
        <v>439</v>
      </c>
      <c r="J386" t="s">
        <v>817</v>
      </c>
      <c r="K386">
        <v>6</v>
      </c>
    </row>
    <row r="387" spans="5:11" ht="12.75">
      <c r="E387" s="199">
        <f t="shared" si="0"/>
        <v>0</v>
      </c>
      <c r="F387">
        <v>2</v>
      </c>
      <c r="G387">
        <v>5</v>
      </c>
      <c r="H387">
        <v>3</v>
      </c>
      <c r="I387" t="s">
        <v>439</v>
      </c>
      <c r="J387" t="s">
        <v>818</v>
      </c>
      <c r="K387">
        <v>6</v>
      </c>
    </row>
    <row r="388" spans="5:11" ht="12.75">
      <c r="E388" s="199">
        <f t="shared" si="0"/>
        <v>0</v>
      </c>
      <c r="F388">
        <v>2</v>
      </c>
      <c r="G388">
        <v>6</v>
      </c>
      <c r="H388">
        <v>2</v>
      </c>
      <c r="I388" t="s">
        <v>439</v>
      </c>
      <c r="J388" t="s">
        <v>819</v>
      </c>
      <c r="K388">
        <v>6</v>
      </c>
    </row>
    <row r="389" spans="5:11" ht="12.75">
      <c r="E389" s="199">
        <f t="shared" si="0"/>
        <v>0</v>
      </c>
      <c r="F389">
        <v>2</v>
      </c>
      <c r="G389">
        <v>7</v>
      </c>
      <c r="H389">
        <v>3</v>
      </c>
      <c r="I389" t="s">
        <v>439</v>
      </c>
      <c r="J389" t="s">
        <v>820</v>
      </c>
      <c r="K389">
        <v>6</v>
      </c>
    </row>
    <row r="390" spans="5:11" ht="12.75">
      <c r="E390" s="199">
        <f t="shared" si="0"/>
        <v>0</v>
      </c>
      <c r="F390">
        <v>2</v>
      </c>
      <c r="G390">
        <v>8</v>
      </c>
      <c r="H390">
        <v>2</v>
      </c>
      <c r="I390" t="s">
        <v>439</v>
      </c>
      <c r="J390" t="s">
        <v>821</v>
      </c>
      <c r="K390">
        <v>6</v>
      </c>
    </row>
    <row r="391" spans="5:11" ht="12.75">
      <c r="E391" s="199">
        <f t="shared" si="0"/>
        <v>0</v>
      </c>
      <c r="F391">
        <v>2</v>
      </c>
      <c r="G391">
        <v>9</v>
      </c>
      <c r="H391">
        <v>2</v>
      </c>
      <c r="I391" t="s">
        <v>439</v>
      </c>
      <c r="J391" t="s">
        <v>822</v>
      </c>
      <c r="K391">
        <v>6</v>
      </c>
    </row>
    <row r="392" spans="5:11" ht="12.75">
      <c r="E392" s="199">
        <f t="shared" si="0"/>
        <v>0</v>
      </c>
      <c r="F392">
        <v>2</v>
      </c>
      <c r="G392">
        <v>10</v>
      </c>
      <c r="H392">
        <v>2</v>
      </c>
      <c r="I392" t="s">
        <v>439</v>
      </c>
      <c r="J392" t="s">
        <v>823</v>
      </c>
      <c r="K392">
        <v>6</v>
      </c>
    </row>
    <row r="393" spans="5:11" ht="12.75">
      <c r="E393" s="199">
        <f t="shared" si="0"/>
        <v>0</v>
      </c>
      <c r="F393">
        <v>2</v>
      </c>
      <c r="G393">
        <v>11</v>
      </c>
      <c r="H393">
        <v>2</v>
      </c>
      <c r="I393" t="s">
        <v>439</v>
      </c>
      <c r="J393" t="s">
        <v>824</v>
      </c>
      <c r="K393">
        <v>6</v>
      </c>
    </row>
    <row r="394" spans="5:11" ht="12.75">
      <c r="E394" s="199">
        <f t="shared" si="0"/>
        <v>0</v>
      </c>
      <c r="F394">
        <v>2</v>
      </c>
      <c r="G394">
        <v>12</v>
      </c>
      <c r="H394">
        <v>3</v>
      </c>
      <c r="I394" t="s">
        <v>439</v>
      </c>
      <c r="J394" t="s">
        <v>825</v>
      </c>
      <c r="K394">
        <v>6</v>
      </c>
    </row>
    <row r="395" spans="5:11" ht="12.75">
      <c r="E395" s="199">
        <f t="shared" si="0"/>
        <v>0</v>
      </c>
      <c r="F395">
        <v>2</v>
      </c>
      <c r="G395">
        <v>13</v>
      </c>
      <c r="H395">
        <v>2</v>
      </c>
      <c r="I395" t="s">
        <v>439</v>
      </c>
      <c r="J395" t="s">
        <v>826</v>
      </c>
      <c r="K395">
        <v>6</v>
      </c>
    </row>
    <row r="396" spans="5:11" ht="12.75">
      <c r="E396" s="199">
        <f t="shared" si="0"/>
        <v>0</v>
      </c>
      <c r="F396">
        <v>2</v>
      </c>
      <c r="G396">
        <v>14</v>
      </c>
      <c r="H396">
        <v>2</v>
      </c>
      <c r="I396" t="s">
        <v>439</v>
      </c>
      <c r="J396" t="s">
        <v>827</v>
      </c>
      <c r="K396">
        <v>6</v>
      </c>
    </row>
    <row r="397" spans="5:11" ht="12.75">
      <c r="E397" s="199">
        <f t="shared" si="0"/>
        <v>0</v>
      </c>
      <c r="F397">
        <v>3</v>
      </c>
      <c r="G397">
        <v>0</v>
      </c>
      <c r="H397">
        <v>0</v>
      </c>
      <c r="I397" t="s">
        <v>435</v>
      </c>
      <c r="J397" t="s">
        <v>828</v>
      </c>
      <c r="K397">
        <v>6</v>
      </c>
    </row>
    <row r="398" spans="5:11" ht="12.75">
      <c r="E398" s="199">
        <f t="shared" si="0"/>
        <v>0</v>
      </c>
      <c r="F398">
        <v>3</v>
      </c>
      <c r="G398">
        <v>1</v>
      </c>
      <c r="H398">
        <v>1</v>
      </c>
      <c r="I398" t="s">
        <v>439</v>
      </c>
      <c r="J398" t="s">
        <v>829</v>
      </c>
      <c r="K398">
        <v>6</v>
      </c>
    </row>
    <row r="399" spans="5:11" ht="12.75">
      <c r="E399" s="199">
        <f t="shared" si="0"/>
        <v>0</v>
      </c>
      <c r="F399">
        <v>3</v>
      </c>
      <c r="G399">
        <v>2</v>
      </c>
      <c r="H399">
        <v>2</v>
      </c>
      <c r="I399" t="s">
        <v>439</v>
      </c>
      <c r="J399" t="s">
        <v>830</v>
      </c>
      <c r="K399">
        <v>6</v>
      </c>
    </row>
    <row r="400" spans="5:11" ht="12.75">
      <c r="E400" s="199">
        <f t="shared" si="0"/>
        <v>0</v>
      </c>
      <c r="F400">
        <v>3</v>
      </c>
      <c r="G400">
        <v>3</v>
      </c>
      <c r="H400">
        <v>2</v>
      </c>
      <c r="I400" t="s">
        <v>439</v>
      </c>
      <c r="J400" t="s">
        <v>831</v>
      </c>
      <c r="K400">
        <v>6</v>
      </c>
    </row>
    <row r="401" spans="5:11" ht="12.75">
      <c r="E401" s="199">
        <f t="shared" si="0"/>
        <v>0</v>
      </c>
      <c r="F401">
        <v>3</v>
      </c>
      <c r="G401">
        <v>4</v>
      </c>
      <c r="H401">
        <v>2</v>
      </c>
      <c r="I401" t="s">
        <v>439</v>
      </c>
      <c r="J401" t="s">
        <v>832</v>
      </c>
      <c r="K401">
        <v>6</v>
      </c>
    </row>
    <row r="402" spans="5:11" ht="12.75">
      <c r="E402" s="199">
        <f t="shared" si="0"/>
        <v>0</v>
      </c>
      <c r="F402">
        <v>3</v>
      </c>
      <c r="G402">
        <v>5</v>
      </c>
      <c r="H402">
        <v>2</v>
      </c>
      <c r="I402" t="s">
        <v>439</v>
      </c>
      <c r="J402" t="s">
        <v>833</v>
      </c>
      <c r="K402">
        <v>6</v>
      </c>
    </row>
    <row r="403" spans="5:11" ht="12.75">
      <c r="E403" s="199">
        <f t="shared" si="0"/>
        <v>0</v>
      </c>
      <c r="F403">
        <v>3</v>
      </c>
      <c r="G403">
        <v>6</v>
      </c>
      <c r="H403">
        <v>2</v>
      </c>
      <c r="I403" t="s">
        <v>439</v>
      </c>
      <c r="J403" t="s">
        <v>834</v>
      </c>
      <c r="K403">
        <v>6</v>
      </c>
    </row>
    <row r="404" spans="5:11" ht="12.75">
      <c r="E404" s="199">
        <f t="shared" si="0"/>
        <v>0</v>
      </c>
      <c r="F404">
        <v>3</v>
      </c>
      <c r="G404">
        <v>7</v>
      </c>
      <c r="H404">
        <v>2</v>
      </c>
      <c r="I404" t="s">
        <v>439</v>
      </c>
      <c r="J404" t="s">
        <v>835</v>
      </c>
      <c r="K404">
        <v>6</v>
      </c>
    </row>
    <row r="405" spans="5:11" ht="12.75">
      <c r="E405" s="199">
        <f t="shared" si="0"/>
        <v>0</v>
      </c>
      <c r="F405">
        <v>3</v>
      </c>
      <c r="G405">
        <v>8</v>
      </c>
      <c r="H405">
        <v>2</v>
      </c>
      <c r="I405" t="s">
        <v>439</v>
      </c>
      <c r="J405" t="s">
        <v>829</v>
      </c>
      <c r="K405">
        <v>6</v>
      </c>
    </row>
    <row r="406" spans="5:11" ht="12.75">
      <c r="E406" s="199">
        <f t="shared" si="0"/>
        <v>0</v>
      </c>
      <c r="F406">
        <v>3</v>
      </c>
      <c r="G406">
        <v>9</v>
      </c>
      <c r="H406">
        <v>2</v>
      </c>
      <c r="I406" t="s">
        <v>439</v>
      </c>
      <c r="J406" t="s">
        <v>836</v>
      </c>
      <c r="K406">
        <v>6</v>
      </c>
    </row>
    <row r="407" spans="5:11" ht="12.75">
      <c r="E407" s="199">
        <f t="shared" si="0"/>
        <v>0</v>
      </c>
      <c r="F407">
        <v>3</v>
      </c>
      <c r="G407">
        <v>10</v>
      </c>
      <c r="H407">
        <v>2</v>
      </c>
      <c r="I407" t="s">
        <v>439</v>
      </c>
      <c r="J407" t="s">
        <v>837</v>
      </c>
      <c r="K407">
        <v>6</v>
      </c>
    </row>
    <row r="408" spans="5:11" ht="12.75">
      <c r="E408" s="199">
        <f t="shared" si="0"/>
        <v>0</v>
      </c>
      <c r="F408">
        <v>3</v>
      </c>
      <c r="G408">
        <v>11</v>
      </c>
      <c r="H408">
        <v>2</v>
      </c>
      <c r="I408" t="s">
        <v>439</v>
      </c>
      <c r="J408" t="s">
        <v>838</v>
      </c>
      <c r="K408">
        <v>6</v>
      </c>
    </row>
    <row r="409" spans="5:11" ht="12.75">
      <c r="E409" s="199">
        <f t="shared" si="0"/>
        <v>0</v>
      </c>
      <c r="F409">
        <v>3</v>
      </c>
      <c r="G409">
        <v>12</v>
      </c>
      <c r="H409">
        <v>2</v>
      </c>
      <c r="I409" t="s">
        <v>439</v>
      </c>
      <c r="J409" t="s">
        <v>839</v>
      </c>
      <c r="K409">
        <v>6</v>
      </c>
    </row>
    <row r="410" spans="5:11" ht="12.75">
      <c r="E410" s="199">
        <f t="shared" si="0"/>
        <v>0</v>
      </c>
      <c r="F410">
        <v>3</v>
      </c>
      <c r="G410">
        <v>13</v>
      </c>
      <c r="H410">
        <v>2</v>
      </c>
      <c r="I410" t="s">
        <v>439</v>
      </c>
      <c r="J410" t="s">
        <v>840</v>
      </c>
      <c r="K410">
        <v>6</v>
      </c>
    </row>
    <row r="411" spans="5:11" ht="12.75">
      <c r="E411" s="199">
        <f t="shared" si="0"/>
        <v>0</v>
      </c>
      <c r="F411">
        <v>3</v>
      </c>
      <c r="G411">
        <v>14</v>
      </c>
      <c r="H411">
        <v>2</v>
      </c>
      <c r="I411" t="s">
        <v>439</v>
      </c>
      <c r="J411" t="s">
        <v>841</v>
      </c>
      <c r="K411">
        <v>6</v>
      </c>
    </row>
    <row r="412" spans="5:11" ht="12.75">
      <c r="E412" s="199">
        <f t="shared" si="0"/>
        <v>0</v>
      </c>
      <c r="F412">
        <v>3</v>
      </c>
      <c r="G412">
        <v>15</v>
      </c>
      <c r="H412">
        <v>2</v>
      </c>
      <c r="I412" t="s">
        <v>439</v>
      </c>
      <c r="J412" t="s">
        <v>842</v>
      </c>
      <c r="K412">
        <v>6</v>
      </c>
    </row>
    <row r="413" spans="5:11" ht="12.75">
      <c r="E413" s="199">
        <f t="shared" si="0"/>
        <v>0</v>
      </c>
      <c r="F413">
        <v>4</v>
      </c>
      <c r="G413">
        <v>0</v>
      </c>
      <c r="H413">
        <v>0</v>
      </c>
      <c r="I413" t="s">
        <v>435</v>
      </c>
      <c r="J413" t="s">
        <v>843</v>
      </c>
      <c r="K413">
        <v>6</v>
      </c>
    </row>
    <row r="414" spans="5:11" ht="12.75">
      <c r="E414" s="199">
        <f t="shared" si="0"/>
        <v>0</v>
      </c>
      <c r="F414">
        <v>4</v>
      </c>
      <c r="G414">
        <v>1</v>
      </c>
      <c r="H414">
        <v>1</v>
      </c>
      <c r="I414" t="s">
        <v>439</v>
      </c>
      <c r="J414" t="s">
        <v>844</v>
      </c>
      <c r="K414">
        <v>6</v>
      </c>
    </row>
    <row r="415" spans="5:11" ht="12.75">
      <c r="E415" s="199">
        <f t="shared" si="0"/>
        <v>0</v>
      </c>
      <c r="F415">
        <v>4</v>
      </c>
      <c r="G415">
        <v>2</v>
      </c>
      <c r="H415">
        <v>2</v>
      </c>
      <c r="I415" t="s">
        <v>439</v>
      </c>
      <c r="J415" t="s">
        <v>845</v>
      </c>
      <c r="K415">
        <v>6</v>
      </c>
    </row>
    <row r="416" spans="5:11" ht="12.75">
      <c r="E416" s="199">
        <f t="shared" si="0"/>
        <v>0</v>
      </c>
      <c r="F416">
        <v>4</v>
      </c>
      <c r="G416">
        <v>3</v>
      </c>
      <c r="H416">
        <v>2</v>
      </c>
      <c r="I416" t="s">
        <v>439</v>
      </c>
      <c r="J416" t="s">
        <v>846</v>
      </c>
      <c r="K416">
        <v>6</v>
      </c>
    </row>
    <row r="417" spans="5:11" ht="12.75">
      <c r="E417" s="199">
        <f t="shared" si="0"/>
        <v>0</v>
      </c>
      <c r="F417">
        <v>4</v>
      </c>
      <c r="G417">
        <v>4</v>
      </c>
      <c r="H417">
        <v>2</v>
      </c>
      <c r="I417" t="s">
        <v>439</v>
      </c>
      <c r="J417" t="s">
        <v>844</v>
      </c>
      <c r="K417">
        <v>6</v>
      </c>
    </row>
    <row r="418" spans="5:11" ht="12.75">
      <c r="E418" s="199">
        <f t="shared" si="0"/>
        <v>0</v>
      </c>
      <c r="F418">
        <v>4</v>
      </c>
      <c r="G418">
        <v>5</v>
      </c>
      <c r="H418">
        <v>2</v>
      </c>
      <c r="I418" t="s">
        <v>439</v>
      </c>
      <c r="J418" t="s">
        <v>847</v>
      </c>
      <c r="K418">
        <v>6</v>
      </c>
    </row>
    <row r="419" spans="5:11" ht="12.75">
      <c r="E419" s="199">
        <f t="shared" si="0"/>
        <v>0</v>
      </c>
      <c r="F419">
        <v>4</v>
      </c>
      <c r="G419">
        <v>6</v>
      </c>
      <c r="H419">
        <v>2</v>
      </c>
      <c r="I419" t="s">
        <v>439</v>
      </c>
      <c r="J419" t="s">
        <v>848</v>
      </c>
      <c r="K419">
        <v>6</v>
      </c>
    </row>
    <row r="420" spans="5:11" ht="12.75">
      <c r="E420" s="199">
        <f t="shared" si="0"/>
        <v>0</v>
      </c>
      <c r="F420">
        <v>4</v>
      </c>
      <c r="G420">
        <v>7</v>
      </c>
      <c r="H420">
        <v>2</v>
      </c>
      <c r="I420" t="s">
        <v>439</v>
      </c>
      <c r="J420" t="s">
        <v>849</v>
      </c>
      <c r="K420">
        <v>6</v>
      </c>
    </row>
    <row r="421" spans="5:11" ht="12.75">
      <c r="E421" s="199">
        <f t="shared" si="0"/>
        <v>0</v>
      </c>
      <c r="F421">
        <v>4</v>
      </c>
      <c r="G421">
        <v>8</v>
      </c>
      <c r="H421">
        <v>2</v>
      </c>
      <c r="I421" t="s">
        <v>439</v>
      </c>
      <c r="J421" t="s">
        <v>850</v>
      </c>
      <c r="K421">
        <v>6</v>
      </c>
    </row>
    <row r="422" spans="5:11" ht="12.75">
      <c r="E422" s="199">
        <f t="shared" si="0"/>
        <v>0</v>
      </c>
      <c r="F422">
        <v>5</v>
      </c>
      <c r="G422">
        <v>0</v>
      </c>
      <c r="H422">
        <v>0</v>
      </c>
      <c r="I422" t="s">
        <v>435</v>
      </c>
      <c r="J422" t="s">
        <v>851</v>
      </c>
      <c r="K422">
        <v>6</v>
      </c>
    </row>
    <row r="423" spans="5:11" ht="12.75">
      <c r="E423" s="199">
        <f t="shared" si="0"/>
        <v>0</v>
      </c>
      <c r="F423">
        <v>5</v>
      </c>
      <c r="G423">
        <v>1</v>
      </c>
      <c r="H423">
        <v>2</v>
      </c>
      <c r="I423" t="s">
        <v>439</v>
      </c>
      <c r="J423" t="s">
        <v>852</v>
      </c>
      <c r="K423">
        <v>6</v>
      </c>
    </row>
    <row r="424" spans="5:11" ht="12.75">
      <c r="E424" s="199">
        <f t="shared" si="0"/>
        <v>0</v>
      </c>
      <c r="F424">
        <v>5</v>
      </c>
      <c r="G424">
        <v>2</v>
      </c>
      <c r="H424">
        <v>2</v>
      </c>
      <c r="I424" t="s">
        <v>439</v>
      </c>
      <c r="J424" t="s">
        <v>853</v>
      </c>
      <c r="K424">
        <v>6</v>
      </c>
    </row>
    <row r="425" spans="5:11" ht="12.75">
      <c r="E425" s="199">
        <f t="shared" si="0"/>
        <v>0</v>
      </c>
      <c r="F425">
        <v>5</v>
      </c>
      <c r="G425">
        <v>3</v>
      </c>
      <c r="H425">
        <v>2</v>
      </c>
      <c r="I425" t="s">
        <v>439</v>
      </c>
      <c r="J425" t="s">
        <v>854</v>
      </c>
      <c r="K425">
        <v>6</v>
      </c>
    </row>
    <row r="426" spans="5:11" ht="12.75">
      <c r="E426" s="199">
        <f t="shared" si="0"/>
        <v>0</v>
      </c>
      <c r="F426">
        <v>5</v>
      </c>
      <c r="G426">
        <v>4</v>
      </c>
      <c r="H426">
        <v>2</v>
      </c>
      <c r="I426" t="s">
        <v>439</v>
      </c>
      <c r="J426" t="s">
        <v>855</v>
      </c>
      <c r="K426">
        <v>6</v>
      </c>
    </row>
    <row r="427" spans="5:11" ht="12.75">
      <c r="E427" s="199">
        <f t="shared" si="0"/>
        <v>0</v>
      </c>
      <c r="F427">
        <v>5</v>
      </c>
      <c r="G427">
        <v>5</v>
      </c>
      <c r="H427">
        <v>3</v>
      </c>
      <c r="I427" t="s">
        <v>439</v>
      </c>
      <c r="J427" t="s">
        <v>856</v>
      </c>
      <c r="K427">
        <v>6</v>
      </c>
    </row>
    <row r="428" spans="5:11" ht="12.75">
      <c r="E428" s="199">
        <f t="shared" si="0"/>
        <v>0</v>
      </c>
      <c r="F428">
        <v>5</v>
      </c>
      <c r="G428">
        <v>6</v>
      </c>
      <c r="H428">
        <v>2</v>
      </c>
      <c r="I428" t="s">
        <v>439</v>
      </c>
      <c r="J428" t="s">
        <v>857</v>
      </c>
      <c r="K428">
        <v>6</v>
      </c>
    </row>
    <row r="429" spans="5:11" ht="12.75">
      <c r="E429" s="199">
        <f t="shared" si="0"/>
        <v>0</v>
      </c>
      <c r="F429">
        <v>5</v>
      </c>
      <c r="G429">
        <v>7</v>
      </c>
      <c r="H429">
        <v>2</v>
      </c>
      <c r="I429" t="s">
        <v>439</v>
      </c>
      <c r="J429" t="s">
        <v>858</v>
      </c>
      <c r="K429">
        <v>6</v>
      </c>
    </row>
    <row r="430" spans="5:11" ht="12.75">
      <c r="E430" s="199">
        <f t="shared" si="0"/>
        <v>0</v>
      </c>
      <c r="F430">
        <v>6</v>
      </c>
      <c r="G430">
        <v>0</v>
      </c>
      <c r="H430">
        <v>0</v>
      </c>
      <c r="I430" t="s">
        <v>435</v>
      </c>
      <c r="J430" t="s">
        <v>859</v>
      </c>
      <c r="K430">
        <v>6</v>
      </c>
    </row>
    <row r="431" spans="5:11" ht="12.75">
      <c r="E431" s="199">
        <f t="shared" si="0"/>
        <v>0</v>
      </c>
      <c r="F431">
        <v>6</v>
      </c>
      <c r="G431">
        <v>1</v>
      </c>
      <c r="H431">
        <v>1</v>
      </c>
      <c r="I431" t="s">
        <v>439</v>
      </c>
      <c r="J431" t="s">
        <v>860</v>
      </c>
      <c r="K431">
        <v>6</v>
      </c>
    </row>
    <row r="432" spans="5:11" ht="12.75">
      <c r="E432" s="199">
        <f t="shared" si="0"/>
        <v>0</v>
      </c>
      <c r="F432">
        <v>6</v>
      </c>
      <c r="G432">
        <v>2</v>
      </c>
      <c r="H432">
        <v>2</v>
      </c>
      <c r="I432" t="s">
        <v>439</v>
      </c>
      <c r="J432" t="s">
        <v>861</v>
      </c>
      <c r="K432">
        <v>6</v>
      </c>
    </row>
    <row r="433" spans="5:11" ht="12.75">
      <c r="E433" s="199">
        <f t="shared" si="0"/>
        <v>0</v>
      </c>
      <c r="F433">
        <v>6</v>
      </c>
      <c r="G433">
        <v>3</v>
      </c>
      <c r="H433">
        <v>2</v>
      </c>
      <c r="I433" t="s">
        <v>439</v>
      </c>
      <c r="J433" t="s">
        <v>862</v>
      </c>
      <c r="K433">
        <v>6</v>
      </c>
    </row>
    <row r="434" spans="5:11" ht="12.75">
      <c r="E434" s="199">
        <f t="shared" si="0"/>
        <v>0</v>
      </c>
      <c r="F434">
        <v>6</v>
      </c>
      <c r="G434">
        <v>4</v>
      </c>
      <c r="H434">
        <v>2</v>
      </c>
      <c r="I434" t="s">
        <v>439</v>
      </c>
      <c r="J434" t="s">
        <v>863</v>
      </c>
      <c r="K434">
        <v>6</v>
      </c>
    </row>
    <row r="435" spans="5:11" ht="12.75">
      <c r="E435" s="199">
        <f t="shared" si="0"/>
        <v>0</v>
      </c>
      <c r="F435">
        <v>6</v>
      </c>
      <c r="G435">
        <v>5</v>
      </c>
      <c r="H435">
        <v>2</v>
      </c>
      <c r="I435" t="s">
        <v>439</v>
      </c>
      <c r="J435" t="s">
        <v>860</v>
      </c>
      <c r="K435">
        <v>6</v>
      </c>
    </row>
    <row r="436" spans="5:11" ht="12.75">
      <c r="E436" s="199">
        <f t="shared" si="0"/>
        <v>0</v>
      </c>
      <c r="F436">
        <v>6</v>
      </c>
      <c r="G436">
        <v>6</v>
      </c>
      <c r="H436">
        <v>2</v>
      </c>
      <c r="I436" t="s">
        <v>439</v>
      </c>
      <c r="J436" t="s">
        <v>864</v>
      </c>
      <c r="K436">
        <v>6</v>
      </c>
    </row>
    <row r="437" spans="5:11" ht="12.75">
      <c r="E437" s="199">
        <f t="shared" si="0"/>
        <v>0</v>
      </c>
      <c r="F437">
        <v>6</v>
      </c>
      <c r="G437">
        <v>7</v>
      </c>
      <c r="H437">
        <v>2</v>
      </c>
      <c r="I437" t="s">
        <v>439</v>
      </c>
      <c r="J437" t="s">
        <v>865</v>
      </c>
      <c r="K437">
        <v>6</v>
      </c>
    </row>
    <row r="438" spans="5:11" ht="12.75">
      <c r="E438" s="199">
        <f t="shared" si="0"/>
        <v>0</v>
      </c>
      <c r="F438">
        <v>6</v>
      </c>
      <c r="G438">
        <v>9</v>
      </c>
      <c r="H438">
        <v>2</v>
      </c>
      <c r="I438" t="s">
        <v>439</v>
      </c>
      <c r="J438" t="s">
        <v>866</v>
      </c>
      <c r="K438">
        <v>6</v>
      </c>
    </row>
    <row r="439" spans="5:11" ht="12.75">
      <c r="E439" s="199">
        <f t="shared" si="0"/>
        <v>0</v>
      </c>
      <c r="F439">
        <v>6</v>
      </c>
      <c r="G439">
        <v>10</v>
      </c>
      <c r="H439">
        <v>2</v>
      </c>
      <c r="I439" t="s">
        <v>439</v>
      </c>
      <c r="J439" t="s">
        <v>867</v>
      </c>
      <c r="K439">
        <v>6</v>
      </c>
    </row>
    <row r="440" spans="5:11" ht="12.75">
      <c r="E440" s="199">
        <f t="shared" si="0"/>
        <v>0</v>
      </c>
      <c r="F440">
        <v>6</v>
      </c>
      <c r="G440">
        <v>11</v>
      </c>
      <c r="H440">
        <v>2</v>
      </c>
      <c r="I440" t="s">
        <v>439</v>
      </c>
      <c r="J440" t="s">
        <v>868</v>
      </c>
      <c r="K440">
        <v>6</v>
      </c>
    </row>
    <row r="441" spans="5:11" ht="12.75">
      <c r="E441" s="199">
        <f t="shared" si="0"/>
        <v>0</v>
      </c>
      <c r="F441">
        <v>7</v>
      </c>
      <c r="G441">
        <v>0</v>
      </c>
      <c r="H441">
        <v>0</v>
      </c>
      <c r="I441" t="s">
        <v>435</v>
      </c>
      <c r="J441" t="s">
        <v>869</v>
      </c>
      <c r="K441">
        <v>6</v>
      </c>
    </row>
    <row r="442" spans="5:11" ht="12.75">
      <c r="E442" s="199">
        <f t="shared" si="0"/>
        <v>0</v>
      </c>
      <c r="F442">
        <v>7</v>
      </c>
      <c r="G442">
        <v>1</v>
      </c>
      <c r="H442">
        <v>1</v>
      </c>
      <c r="I442" t="s">
        <v>439</v>
      </c>
      <c r="J442" t="s">
        <v>870</v>
      </c>
      <c r="K442">
        <v>6</v>
      </c>
    </row>
    <row r="443" spans="5:11" ht="12.75">
      <c r="E443" s="199">
        <f t="shared" si="0"/>
        <v>0</v>
      </c>
      <c r="F443">
        <v>7</v>
      </c>
      <c r="G443">
        <v>2</v>
      </c>
      <c r="H443">
        <v>3</v>
      </c>
      <c r="I443" t="s">
        <v>439</v>
      </c>
      <c r="J443" t="s">
        <v>871</v>
      </c>
      <c r="K443">
        <v>6</v>
      </c>
    </row>
    <row r="444" spans="5:11" ht="12.75">
      <c r="E444" s="199">
        <f t="shared" si="0"/>
        <v>0</v>
      </c>
      <c r="F444">
        <v>7</v>
      </c>
      <c r="G444">
        <v>3</v>
      </c>
      <c r="H444">
        <v>2</v>
      </c>
      <c r="I444" t="s">
        <v>439</v>
      </c>
      <c r="J444" t="s">
        <v>872</v>
      </c>
      <c r="K444">
        <v>6</v>
      </c>
    </row>
    <row r="445" spans="5:11" ht="12.75">
      <c r="E445" s="199">
        <f t="shared" si="0"/>
        <v>0</v>
      </c>
      <c r="F445">
        <v>7</v>
      </c>
      <c r="G445">
        <v>4</v>
      </c>
      <c r="H445">
        <v>2</v>
      </c>
      <c r="I445" t="s">
        <v>439</v>
      </c>
      <c r="J445" t="s">
        <v>873</v>
      </c>
      <c r="K445">
        <v>6</v>
      </c>
    </row>
    <row r="446" spans="5:11" ht="12.75">
      <c r="E446" s="199">
        <f t="shared" si="0"/>
        <v>0</v>
      </c>
      <c r="F446">
        <v>7</v>
      </c>
      <c r="G446">
        <v>5</v>
      </c>
      <c r="H446">
        <v>2</v>
      </c>
      <c r="I446" t="s">
        <v>439</v>
      </c>
      <c r="J446" t="s">
        <v>870</v>
      </c>
      <c r="K446">
        <v>6</v>
      </c>
    </row>
    <row r="447" spans="5:11" ht="12.75">
      <c r="E447" s="199">
        <f t="shared" si="0"/>
        <v>0</v>
      </c>
      <c r="F447">
        <v>7</v>
      </c>
      <c r="G447">
        <v>6</v>
      </c>
      <c r="H447">
        <v>2</v>
      </c>
      <c r="I447" t="s">
        <v>439</v>
      </c>
      <c r="J447" t="s">
        <v>874</v>
      </c>
      <c r="K447">
        <v>6</v>
      </c>
    </row>
    <row r="448" spans="5:11" ht="12.75">
      <c r="E448" s="199">
        <f t="shared" si="0"/>
        <v>0</v>
      </c>
      <c r="F448">
        <v>7</v>
      </c>
      <c r="G448">
        <v>7</v>
      </c>
      <c r="H448">
        <v>2</v>
      </c>
      <c r="I448" t="s">
        <v>439</v>
      </c>
      <c r="J448" t="s">
        <v>875</v>
      </c>
      <c r="K448">
        <v>6</v>
      </c>
    </row>
    <row r="449" spans="5:11" ht="12.75">
      <c r="E449" s="199">
        <f t="shared" si="0"/>
        <v>0</v>
      </c>
      <c r="F449">
        <v>7</v>
      </c>
      <c r="G449">
        <v>8</v>
      </c>
      <c r="H449">
        <v>2</v>
      </c>
      <c r="I449" t="s">
        <v>439</v>
      </c>
      <c r="J449" t="s">
        <v>876</v>
      </c>
      <c r="K449">
        <v>6</v>
      </c>
    </row>
    <row r="450" spans="5:11" ht="12.75">
      <c r="E450" s="199">
        <f t="shared" si="0"/>
        <v>0</v>
      </c>
      <c r="F450">
        <v>7</v>
      </c>
      <c r="G450">
        <v>9</v>
      </c>
      <c r="H450">
        <v>2</v>
      </c>
      <c r="I450" t="s">
        <v>439</v>
      </c>
      <c r="J450" t="s">
        <v>877</v>
      </c>
      <c r="K450">
        <v>6</v>
      </c>
    </row>
    <row r="451" spans="5:11" ht="12.75">
      <c r="E451" s="199">
        <f t="shared" si="0"/>
        <v>0</v>
      </c>
      <c r="F451">
        <v>7</v>
      </c>
      <c r="G451">
        <v>10</v>
      </c>
      <c r="H451">
        <v>2</v>
      </c>
      <c r="I451" t="s">
        <v>439</v>
      </c>
      <c r="J451" t="s">
        <v>878</v>
      </c>
      <c r="K451">
        <v>6</v>
      </c>
    </row>
    <row r="452" spans="5:11" ht="12.75">
      <c r="E452" s="199">
        <f t="shared" si="0"/>
        <v>0</v>
      </c>
      <c r="F452">
        <v>8</v>
      </c>
      <c r="G452">
        <v>0</v>
      </c>
      <c r="H452">
        <v>0</v>
      </c>
      <c r="I452" t="s">
        <v>435</v>
      </c>
      <c r="J452" t="s">
        <v>879</v>
      </c>
      <c r="K452">
        <v>6</v>
      </c>
    </row>
    <row r="453" spans="5:11" ht="12.75">
      <c r="E453" s="199">
        <f t="shared" si="0"/>
        <v>0</v>
      </c>
      <c r="F453">
        <v>8</v>
      </c>
      <c r="G453">
        <v>1</v>
      </c>
      <c r="H453">
        <v>1</v>
      </c>
      <c r="I453" t="s">
        <v>439</v>
      </c>
      <c r="J453" t="s">
        <v>880</v>
      </c>
      <c r="K453">
        <v>6</v>
      </c>
    </row>
    <row r="454" spans="5:11" ht="12.75">
      <c r="E454" s="199">
        <f t="shared" si="0"/>
        <v>0</v>
      </c>
      <c r="F454">
        <v>8</v>
      </c>
      <c r="G454">
        <v>2</v>
      </c>
      <c r="H454">
        <v>2</v>
      </c>
      <c r="I454" t="s">
        <v>439</v>
      </c>
      <c r="J454" t="s">
        <v>881</v>
      </c>
      <c r="K454">
        <v>6</v>
      </c>
    </row>
    <row r="455" spans="5:11" ht="12.75">
      <c r="E455" s="199">
        <f t="shared" si="0"/>
        <v>0</v>
      </c>
      <c r="F455">
        <v>8</v>
      </c>
      <c r="G455">
        <v>3</v>
      </c>
      <c r="H455">
        <v>2</v>
      </c>
      <c r="I455" t="s">
        <v>439</v>
      </c>
      <c r="J455" t="s">
        <v>882</v>
      </c>
      <c r="K455">
        <v>6</v>
      </c>
    </row>
    <row r="456" spans="5:11" ht="12.75">
      <c r="E456" s="199">
        <f t="shared" si="0"/>
        <v>0</v>
      </c>
      <c r="F456">
        <v>8</v>
      </c>
      <c r="G456">
        <v>4</v>
      </c>
      <c r="H456">
        <v>2</v>
      </c>
      <c r="I456" t="s">
        <v>439</v>
      </c>
      <c r="J456" t="s">
        <v>883</v>
      </c>
      <c r="K456">
        <v>6</v>
      </c>
    </row>
    <row r="457" spans="5:11" ht="12.75">
      <c r="E457" s="199">
        <f t="shared" si="0"/>
        <v>0</v>
      </c>
      <c r="F457">
        <v>8</v>
      </c>
      <c r="G457">
        <v>5</v>
      </c>
      <c r="H457">
        <v>2</v>
      </c>
      <c r="I457" t="s">
        <v>439</v>
      </c>
      <c r="J457" t="s">
        <v>884</v>
      </c>
      <c r="K457">
        <v>6</v>
      </c>
    </row>
    <row r="458" spans="5:11" ht="12.75">
      <c r="E458" s="199">
        <f t="shared" si="0"/>
        <v>0</v>
      </c>
      <c r="F458">
        <v>8</v>
      </c>
      <c r="G458">
        <v>6</v>
      </c>
      <c r="H458">
        <v>3</v>
      </c>
      <c r="I458" t="s">
        <v>439</v>
      </c>
      <c r="J458" t="s">
        <v>885</v>
      </c>
      <c r="K458">
        <v>6</v>
      </c>
    </row>
    <row r="459" spans="5:11" ht="12.75">
      <c r="E459" s="199">
        <f t="shared" si="0"/>
        <v>0</v>
      </c>
      <c r="F459">
        <v>8</v>
      </c>
      <c r="G459">
        <v>7</v>
      </c>
      <c r="H459">
        <v>2</v>
      </c>
      <c r="I459" t="s">
        <v>439</v>
      </c>
      <c r="J459" t="s">
        <v>880</v>
      </c>
      <c r="K459">
        <v>6</v>
      </c>
    </row>
    <row r="460" spans="5:11" ht="12.75">
      <c r="E460" s="199">
        <f t="shared" si="0"/>
        <v>0</v>
      </c>
      <c r="F460">
        <v>8</v>
      </c>
      <c r="G460">
        <v>8</v>
      </c>
      <c r="H460">
        <v>2</v>
      </c>
      <c r="I460" t="s">
        <v>439</v>
      </c>
      <c r="J460" t="s">
        <v>886</v>
      </c>
      <c r="K460">
        <v>6</v>
      </c>
    </row>
    <row r="461" spans="5:11" ht="12.75">
      <c r="E461" s="199">
        <f t="shared" si="0"/>
        <v>0</v>
      </c>
      <c r="F461">
        <v>8</v>
      </c>
      <c r="G461">
        <v>9</v>
      </c>
      <c r="H461">
        <v>2</v>
      </c>
      <c r="I461" t="s">
        <v>439</v>
      </c>
      <c r="J461" t="s">
        <v>887</v>
      </c>
      <c r="K461">
        <v>6</v>
      </c>
    </row>
    <row r="462" spans="5:11" ht="12.75">
      <c r="E462" s="199">
        <f t="shared" si="0"/>
        <v>0</v>
      </c>
      <c r="F462">
        <v>8</v>
      </c>
      <c r="G462">
        <v>10</v>
      </c>
      <c r="H462">
        <v>3</v>
      </c>
      <c r="I462" t="s">
        <v>439</v>
      </c>
      <c r="J462" t="s">
        <v>888</v>
      </c>
      <c r="K462">
        <v>6</v>
      </c>
    </row>
    <row r="463" spans="5:11" ht="12.75">
      <c r="E463" s="199">
        <f t="shared" si="0"/>
        <v>0</v>
      </c>
      <c r="F463">
        <v>8</v>
      </c>
      <c r="G463">
        <v>11</v>
      </c>
      <c r="H463">
        <v>2</v>
      </c>
      <c r="I463" t="s">
        <v>439</v>
      </c>
      <c r="J463" t="s">
        <v>889</v>
      </c>
      <c r="K463">
        <v>6</v>
      </c>
    </row>
    <row r="464" spans="5:11" ht="12.75">
      <c r="E464" s="199">
        <f t="shared" si="0"/>
        <v>0</v>
      </c>
      <c r="F464">
        <v>8</v>
      </c>
      <c r="G464">
        <v>12</v>
      </c>
      <c r="H464">
        <v>2</v>
      </c>
      <c r="I464" t="s">
        <v>439</v>
      </c>
      <c r="J464" t="s">
        <v>890</v>
      </c>
      <c r="K464">
        <v>6</v>
      </c>
    </row>
    <row r="465" spans="5:11" ht="12.75">
      <c r="E465" s="199">
        <f t="shared" si="0"/>
        <v>0</v>
      </c>
      <c r="F465">
        <v>8</v>
      </c>
      <c r="G465">
        <v>13</v>
      </c>
      <c r="H465">
        <v>2</v>
      </c>
      <c r="I465" t="s">
        <v>439</v>
      </c>
      <c r="J465" t="s">
        <v>891</v>
      </c>
      <c r="K465">
        <v>6</v>
      </c>
    </row>
    <row r="466" spans="5:11" ht="12.75">
      <c r="E466" s="199">
        <f t="shared" si="0"/>
        <v>0</v>
      </c>
      <c r="F466">
        <v>9</v>
      </c>
      <c r="G466">
        <v>0</v>
      </c>
      <c r="H466">
        <v>0</v>
      </c>
      <c r="I466" t="s">
        <v>435</v>
      </c>
      <c r="J466" t="s">
        <v>892</v>
      </c>
      <c r="K466">
        <v>6</v>
      </c>
    </row>
    <row r="467" spans="5:11" ht="12.75">
      <c r="E467" s="199">
        <f t="shared" si="0"/>
        <v>0</v>
      </c>
      <c r="F467">
        <v>9</v>
      </c>
      <c r="G467">
        <v>1</v>
      </c>
      <c r="H467">
        <v>3</v>
      </c>
      <c r="I467" t="s">
        <v>439</v>
      </c>
      <c r="J467" t="s">
        <v>893</v>
      </c>
      <c r="K467">
        <v>6</v>
      </c>
    </row>
    <row r="468" spans="5:11" ht="12.75">
      <c r="E468" s="199">
        <f t="shared" si="0"/>
        <v>0</v>
      </c>
      <c r="F468">
        <v>9</v>
      </c>
      <c r="G468">
        <v>2</v>
      </c>
      <c r="H468">
        <v>2</v>
      </c>
      <c r="I468" t="s">
        <v>439</v>
      </c>
      <c r="J468" t="s">
        <v>894</v>
      </c>
      <c r="K468">
        <v>6</v>
      </c>
    </row>
    <row r="469" spans="5:11" ht="12.75">
      <c r="E469" s="199">
        <f t="shared" si="0"/>
        <v>0</v>
      </c>
      <c r="F469">
        <v>9</v>
      </c>
      <c r="G469">
        <v>3</v>
      </c>
      <c r="H469">
        <v>3</v>
      </c>
      <c r="I469" t="s">
        <v>439</v>
      </c>
      <c r="J469" t="s">
        <v>895</v>
      </c>
      <c r="K469">
        <v>6</v>
      </c>
    </row>
    <row r="470" spans="5:11" ht="12.75">
      <c r="E470" s="199">
        <f t="shared" si="0"/>
        <v>0</v>
      </c>
      <c r="F470">
        <v>9</v>
      </c>
      <c r="G470">
        <v>4</v>
      </c>
      <c r="H470">
        <v>2</v>
      </c>
      <c r="I470" t="s">
        <v>439</v>
      </c>
      <c r="J470" t="s">
        <v>896</v>
      </c>
      <c r="K470">
        <v>6</v>
      </c>
    </row>
    <row r="471" spans="5:11" ht="12.75">
      <c r="E471" s="199">
        <f t="shared" si="0"/>
        <v>0</v>
      </c>
      <c r="F471">
        <v>9</v>
      </c>
      <c r="G471">
        <v>5</v>
      </c>
      <c r="H471">
        <v>2</v>
      </c>
      <c r="I471" t="s">
        <v>439</v>
      </c>
      <c r="J471" t="s">
        <v>897</v>
      </c>
      <c r="K471">
        <v>6</v>
      </c>
    </row>
    <row r="472" spans="5:11" ht="12.75">
      <c r="E472" s="199">
        <f t="shared" si="0"/>
        <v>0</v>
      </c>
      <c r="F472">
        <v>9</v>
      </c>
      <c r="G472">
        <v>6</v>
      </c>
      <c r="H472">
        <v>2</v>
      </c>
      <c r="I472" t="s">
        <v>439</v>
      </c>
      <c r="J472" t="s">
        <v>898</v>
      </c>
      <c r="K472">
        <v>6</v>
      </c>
    </row>
    <row r="473" spans="5:11" ht="12.75">
      <c r="E473" s="199">
        <f t="shared" si="0"/>
        <v>0</v>
      </c>
      <c r="F473">
        <v>9</v>
      </c>
      <c r="G473">
        <v>7</v>
      </c>
      <c r="H473">
        <v>2</v>
      </c>
      <c r="I473" t="s">
        <v>439</v>
      </c>
      <c r="J473" t="s">
        <v>899</v>
      </c>
      <c r="K473">
        <v>6</v>
      </c>
    </row>
    <row r="474" spans="5:11" ht="12.75">
      <c r="E474" s="199">
        <f t="shared" si="0"/>
        <v>0</v>
      </c>
      <c r="F474">
        <v>9</v>
      </c>
      <c r="G474">
        <v>8</v>
      </c>
      <c r="H474">
        <v>2</v>
      </c>
      <c r="I474" t="s">
        <v>439</v>
      </c>
      <c r="J474" t="s">
        <v>900</v>
      </c>
      <c r="K474">
        <v>6</v>
      </c>
    </row>
    <row r="475" spans="5:11" ht="12.75">
      <c r="E475" s="199">
        <f t="shared" si="0"/>
        <v>0</v>
      </c>
      <c r="F475">
        <v>9</v>
      </c>
      <c r="G475">
        <v>9</v>
      </c>
      <c r="H475">
        <v>2</v>
      </c>
      <c r="I475" t="s">
        <v>439</v>
      </c>
      <c r="J475" t="s">
        <v>901</v>
      </c>
      <c r="K475">
        <v>6</v>
      </c>
    </row>
    <row r="476" spans="5:11" ht="12.75">
      <c r="E476" s="199">
        <f t="shared" si="0"/>
        <v>0</v>
      </c>
      <c r="F476">
        <v>9</v>
      </c>
      <c r="G476">
        <v>10</v>
      </c>
      <c r="H476">
        <v>2</v>
      </c>
      <c r="I476" t="s">
        <v>439</v>
      </c>
      <c r="J476" t="s">
        <v>902</v>
      </c>
      <c r="K476">
        <v>6</v>
      </c>
    </row>
    <row r="477" spans="5:11" ht="12.75">
      <c r="E477" s="199">
        <f t="shared" si="0"/>
        <v>0</v>
      </c>
      <c r="F477">
        <v>9</v>
      </c>
      <c r="G477">
        <v>11</v>
      </c>
      <c r="H477">
        <v>2</v>
      </c>
      <c r="I477" t="s">
        <v>439</v>
      </c>
      <c r="J477" t="s">
        <v>903</v>
      </c>
      <c r="K477">
        <v>6</v>
      </c>
    </row>
    <row r="478" spans="5:11" ht="12.75">
      <c r="E478" s="199">
        <f t="shared" si="0"/>
        <v>0</v>
      </c>
      <c r="F478">
        <v>9</v>
      </c>
      <c r="G478">
        <v>12</v>
      </c>
      <c r="H478">
        <v>2</v>
      </c>
      <c r="I478" t="s">
        <v>439</v>
      </c>
      <c r="J478" t="s">
        <v>904</v>
      </c>
      <c r="K478">
        <v>6</v>
      </c>
    </row>
    <row r="479" spans="5:11" ht="12.75">
      <c r="E479" s="199">
        <f t="shared" si="0"/>
        <v>0</v>
      </c>
      <c r="F479">
        <v>9</v>
      </c>
      <c r="G479">
        <v>13</v>
      </c>
      <c r="H479">
        <v>2</v>
      </c>
      <c r="I479" t="s">
        <v>439</v>
      </c>
      <c r="J479" t="s">
        <v>905</v>
      </c>
      <c r="K479">
        <v>6</v>
      </c>
    </row>
    <row r="480" spans="5:11" ht="12.75">
      <c r="E480" s="199">
        <f t="shared" si="0"/>
        <v>0</v>
      </c>
      <c r="F480">
        <v>9</v>
      </c>
      <c r="G480">
        <v>14</v>
      </c>
      <c r="H480">
        <v>2</v>
      </c>
      <c r="I480" t="s">
        <v>439</v>
      </c>
      <c r="J480" t="s">
        <v>906</v>
      </c>
      <c r="K480">
        <v>6</v>
      </c>
    </row>
    <row r="481" spans="5:11" ht="12.75">
      <c r="E481" s="199">
        <f t="shared" si="0"/>
        <v>0</v>
      </c>
      <c r="F481">
        <v>9</v>
      </c>
      <c r="G481">
        <v>15</v>
      </c>
      <c r="H481">
        <v>2</v>
      </c>
      <c r="I481" t="s">
        <v>439</v>
      </c>
      <c r="J481" t="s">
        <v>907</v>
      </c>
      <c r="K481">
        <v>6</v>
      </c>
    </row>
    <row r="482" spans="5:11" ht="12.75">
      <c r="E482" s="199">
        <f t="shared" si="0"/>
        <v>0</v>
      </c>
      <c r="F482">
        <v>9</v>
      </c>
      <c r="G482">
        <v>16</v>
      </c>
      <c r="H482">
        <v>2</v>
      </c>
      <c r="I482" t="s">
        <v>439</v>
      </c>
      <c r="J482" t="s">
        <v>908</v>
      </c>
      <c r="K482">
        <v>6</v>
      </c>
    </row>
    <row r="483" spans="5:11" ht="12.75">
      <c r="E483" s="199">
        <f t="shared" si="0"/>
        <v>0</v>
      </c>
      <c r="F483">
        <v>10</v>
      </c>
      <c r="G483">
        <v>0</v>
      </c>
      <c r="H483">
        <v>0</v>
      </c>
      <c r="I483" t="s">
        <v>435</v>
      </c>
      <c r="J483" t="s">
        <v>909</v>
      </c>
      <c r="K483">
        <v>6</v>
      </c>
    </row>
    <row r="484" spans="5:11" ht="12.75">
      <c r="E484" s="199">
        <f t="shared" si="0"/>
        <v>0</v>
      </c>
      <c r="F484">
        <v>10</v>
      </c>
      <c r="G484">
        <v>1</v>
      </c>
      <c r="H484">
        <v>2</v>
      </c>
      <c r="I484" t="s">
        <v>439</v>
      </c>
      <c r="J484" t="s">
        <v>910</v>
      </c>
      <c r="K484">
        <v>6</v>
      </c>
    </row>
    <row r="485" spans="5:11" ht="12.75">
      <c r="E485" s="199">
        <f t="shared" si="0"/>
        <v>0</v>
      </c>
      <c r="F485">
        <v>10</v>
      </c>
      <c r="G485">
        <v>2</v>
      </c>
      <c r="H485">
        <v>2</v>
      </c>
      <c r="I485" t="s">
        <v>439</v>
      </c>
      <c r="J485" t="s">
        <v>911</v>
      </c>
      <c r="K485">
        <v>6</v>
      </c>
    </row>
    <row r="486" spans="5:11" ht="12.75">
      <c r="E486" s="199">
        <f t="shared" si="0"/>
        <v>0</v>
      </c>
      <c r="F486">
        <v>10</v>
      </c>
      <c r="G486">
        <v>3</v>
      </c>
      <c r="H486">
        <v>3</v>
      </c>
      <c r="I486" t="s">
        <v>439</v>
      </c>
      <c r="J486" t="s">
        <v>912</v>
      </c>
      <c r="K486">
        <v>6</v>
      </c>
    </row>
    <row r="487" spans="5:11" ht="12.75">
      <c r="E487" s="199">
        <f t="shared" si="0"/>
        <v>0</v>
      </c>
      <c r="F487">
        <v>10</v>
      </c>
      <c r="G487">
        <v>4</v>
      </c>
      <c r="H487">
        <v>2</v>
      </c>
      <c r="I487" t="s">
        <v>439</v>
      </c>
      <c r="J487" t="s">
        <v>913</v>
      </c>
      <c r="K487">
        <v>6</v>
      </c>
    </row>
    <row r="488" spans="5:11" ht="12.75">
      <c r="E488" s="199">
        <f t="shared" si="0"/>
        <v>0</v>
      </c>
      <c r="F488">
        <v>10</v>
      </c>
      <c r="G488">
        <v>5</v>
      </c>
      <c r="H488">
        <v>2</v>
      </c>
      <c r="I488" t="s">
        <v>439</v>
      </c>
      <c r="J488" t="s">
        <v>914</v>
      </c>
      <c r="K488">
        <v>6</v>
      </c>
    </row>
    <row r="489" spans="5:11" ht="12.75">
      <c r="E489" s="199">
        <f t="shared" si="0"/>
        <v>0</v>
      </c>
      <c r="F489">
        <v>10</v>
      </c>
      <c r="G489">
        <v>6</v>
      </c>
      <c r="H489">
        <v>2</v>
      </c>
      <c r="I489" t="s">
        <v>439</v>
      </c>
      <c r="J489" t="s">
        <v>915</v>
      </c>
      <c r="K489">
        <v>6</v>
      </c>
    </row>
    <row r="490" spans="5:11" ht="12.75">
      <c r="E490" s="199">
        <f t="shared" si="0"/>
        <v>0</v>
      </c>
      <c r="F490">
        <v>11</v>
      </c>
      <c r="G490">
        <v>0</v>
      </c>
      <c r="H490">
        <v>0</v>
      </c>
      <c r="I490" t="s">
        <v>435</v>
      </c>
      <c r="J490" t="s">
        <v>916</v>
      </c>
      <c r="K490">
        <v>6</v>
      </c>
    </row>
    <row r="491" spans="5:11" ht="12.75">
      <c r="E491" s="199">
        <f t="shared" si="0"/>
        <v>0</v>
      </c>
      <c r="F491">
        <v>11</v>
      </c>
      <c r="G491">
        <v>1</v>
      </c>
      <c r="H491">
        <v>1</v>
      </c>
      <c r="I491" t="s">
        <v>439</v>
      </c>
      <c r="J491" t="s">
        <v>917</v>
      </c>
      <c r="K491">
        <v>6</v>
      </c>
    </row>
    <row r="492" spans="5:11" ht="12.75">
      <c r="E492" s="199">
        <f t="shared" si="0"/>
        <v>0</v>
      </c>
      <c r="F492">
        <v>11</v>
      </c>
      <c r="G492">
        <v>2</v>
      </c>
      <c r="H492">
        <v>1</v>
      </c>
      <c r="I492" t="s">
        <v>439</v>
      </c>
      <c r="J492" t="s">
        <v>918</v>
      </c>
      <c r="K492">
        <v>6</v>
      </c>
    </row>
    <row r="493" spans="5:11" ht="12.75">
      <c r="E493" s="199">
        <f t="shared" si="0"/>
        <v>0</v>
      </c>
      <c r="F493">
        <v>11</v>
      </c>
      <c r="G493">
        <v>3</v>
      </c>
      <c r="H493">
        <v>2</v>
      </c>
      <c r="I493" t="s">
        <v>439</v>
      </c>
      <c r="J493" t="s">
        <v>919</v>
      </c>
      <c r="K493">
        <v>6</v>
      </c>
    </row>
    <row r="494" spans="5:11" ht="12.75">
      <c r="E494" s="199">
        <f t="shared" si="0"/>
        <v>0</v>
      </c>
      <c r="F494">
        <v>11</v>
      </c>
      <c r="G494">
        <v>4</v>
      </c>
      <c r="H494">
        <v>2</v>
      </c>
      <c r="I494" t="s">
        <v>439</v>
      </c>
      <c r="J494" t="s">
        <v>920</v>
      </c>
      <c r="K494">
        <v>6</v>
      </c>
    </row>
    <row r="495" spans="5:11" ht="12.75">
      <c r="E495" s="199">
        <f t="shared" si="0"/>
        <v>0</v>
      </c>
      <c r="F495">
        <v>11</v>
      </c>
      <c r="G495">
        <v>5</v>
      </c>
      <c r="H495">
        <v>2</v>
      </c>
      <c r="I495" t="s">
        <v>439</v>
      </c>
      <c r="J495" t="s">
        <v>917</v>
      </c>
      <c r="K495">
        <v>6</v>
      </c>
    </row>
    <row r="496" spans="5:11" ht="12.75">
      <c r="E496" s="199">
        <f t="shared" si="0"/>
        <v>0</v>
      </c>
      <c r="F496">
        <v>11</v>
      </c>
      <c r="G496">
        <v>6</v>
      </c>
      <c r="H496">
        <v>2</v>
      </c>
      <c r="I496" t="s">
        <v>439</v>
      </c>
      <c r="J496" t="s">
        <v>921</v>
      </c>
      <c r="K496">
        <v>6</v>
      </c>
    </row>
    <row r="497" spans="5:11" ht="12.75">
      <c r="E497" s="199">
        <f t="shared" si="0"/>
        <v>0</v>
      </c>
      <c r="F497">
        <v>11</v>
      </c>
      <c r="G497">
        <v>7</v>
      </c>
      <c r="H497">
        <v>2</v>
      </c>
      <c r="I497" t="s">
        <v>439</v>
      </c>
      <c r="J497" t="s">
        <v>922</v>
      </c>
      <c r="K497">
        <v>6</v>
      </c>
    </row>
    <row r="498" spans="5:11" ht="12.75">
      <c r="E498" s="199">
        <f t="shared" si="0"/>
        <v>0</v>
      </c>
      <c r="F498">
        <v>11</v>
      </c>
      <c r="G498">
        <v>8</v>
      </c>
      <c r="H498">
        <v>2</v>
      </c>
      <c r="I498" t="s">
        <v>439</v>
      </c>
      <c r="J498" t="s">
        <v>918</v>
      </c>
      <c r="K498">
        <v>6</v>
      </c>
    </row>
    <row r="499" spans="5:11" ht="12.75">
      <c r="E499" s="199">
        <f t="shared" si="0"/>
        <v>0</v>
      </c>
      <c r="F499">
        <v>11</v>
      </c>
      <c r="G499">
        <v>9</v>
      </c>
      <c r="H499">
        <v>2</v>
      </c>
      <c r="I499" t="s">
        <v>439</v>
      </c>
      <c r="J499" t="s">
        <v>923</v>
      </c>
      <c r="K499">
        <v>6</v>
      </c>
    </row>
    <row r="500" spans="5:11" ht="12.75">
      <c r="E500" s="199">
        <f t="shared" si="0"/>
        <v>0</v>
      </c>
      <c r="F500">
        <v>11</v>
      </c>
      <c r="G500">
        <v>10</v>
      </c>
      <c r="H500">
        <v>2</v>
      </c>
      <c r="I500" t="s">
        <v>439</v>
      </c>
      <c r="J500" t="s">
        <v>924</v>
      </c>
      <c r="K500">
        <v>6</v>
      </c>
    </row>
    <row r="501" spans="5:11" ht="12.75">
      <c r="E501" s="199">
        <f t="shared" si="0"/>
        <v>0</v>
      </c>
      <c r="F501">
        <v>11</v>
      </c>
      <c r="G501">
        <v>11</v>
      </c>
      <c r="H501">
        <v>2</v>
      </c>
      <c r="I501" t="s">
        <v>439</v>
      </c>
      <c r="J501" t="s">
        <v>925</v>
      </c>
      <c r="K501">
        <v>6</v>
      </c>
    </row>
    <row r="502" spans="5:11" ht="12.75">
      <c r="E502" s="199">
        <f t="shared" si="0"/>
        <v>0</v>
      </c>
      <c r="F502">
        <v>12</v>
      </c>
      <c r="G502">
        <v>0</v>
      </c>
      <c r="H502">
        <v>0</v>
      </c>
      <c r="I502" t="s">
        <v>435</v>
      </c>
      <c r="J502" t="s">
        <v>926</v>
      </c>
      <c r="K502">
        <v>6</v>
      </c>
    </row>
    <row r="503" spans="5:11" ht="12.75">
      <c r="E503" s="199">
        <f t="shared" si="0"/>
        <v>0</v>
      </c>
      <c r="F503">
        <v>12</v>
      </c>
      <c r="G503">
        <v>1</v>
      </c>
      <c r="H503">
        <v>2</v>
      </c>
      <c r="I503" t="s">
        <v>439</v>
      </c>
      <c r="J503" t="s">
        <v>927</v>
      </c>
      <c r="K503">
        <v>6</v>
      </c>
    </row>
    <row r="504" spans="5:11" ht="12.75">
      <c r="E504" s="199">
        <f t="shared" si="0"/>
        <v>0</v>
      </c>
      <c r="F504">
        <v>12</v>
      </c>
      <c r="G504">
        <v>2</v>
      </c>
      <c r="H504">
        <v>2</v>
      </c>
      <c r="I504" t="s">
        <v>439</v>
      </c>
      <c r="J504" t="s">
        <v>928</v>
      </c>
      <c r="K504">
        <v>6</v>
      </c>
    </row>
    <row r="505" spans="5:11" ht="12.75">
      <c r="E505" s="199">
        <f t="shared" si="0"/>
        <v>0</v>
      </c>
      <c r="F505">
        <v>12</v>
      </c>
      <c r="G505">
        <v>3</v>
      </c>
      <c r="H505">
        <v>2</v>
      </c>
      <c r="I505" t="s">
        <v>439</v>
      </c>
      <c r="J505" t="s">
        <v>929</v>
      </c>
      <c r="K505">
        <v>6</v>
      </c>
    </row>
    <row r="506" spans="5:11" ht="12.75">
      <c r="E506" s="199">
        <f t="shared" si="0"/>
        <v>0</v>
      </c>
      <c r="F506">
        <v>12</v>
      </c>
      <c r="G506">
        <v>4</v>
      </c>
      <c r="H506">
        <v>2</v>
      </c>
      <c r="I506" t="s">
        <v>439</v>
      </c>
      <c r="J506" t="s">
        <v>930</v>
      </c>
      <c r="K506">
        <v>6</v>
      </c>
    </row>
    <row r="507" spans="5:11" ht="12.75">
      <c r="E507" s="199">
        <f t="shared" si="0"/>
        <v>0</v>
      </c>
      <c r="F507">
        <v>12</v>
      </c>
      <c r="G507">
        <v>5</v>
      </c>
      <c r="H507">
        <v>3</v>
      </c>
      <c r="I507" t="s">
        <v>439</v>
      </c>
      <c r="J507" t="s">
        <v>931</v>
      </c>
      <c r="K507">
        <v>6</v>
      </c>
    </row>
    <row r="508" spans="5:11" ht="12.75">
      <c r="E508" s="199">
        <f t="shared" si="0"/>
        <v>0</v>
      </c>
      <c r="F508">
        <v>12</v>
      </c>
      <c r="G508">
        <v>6</v>
      </c>
      <c r="H508">
        <v>3</v>
      </c>
      <c r="I508" t="s">
        <v>439</v>
      </c>
      <c r="J508" t="s">
        <v>932</v>
      </c>
      <c r="K508">
        <v>6</v>
      </c>
    </row>
    <row r="509" spans="5:11" ht="12.75">
      <c r="E509" s="199">
        <f t="shared" si="0"/>
        <v>0</v>
      </c>
      <c r="F509">
        <v>12</v>
      </c>
      <c r="G509">
        <v>7</v>
      </c>
      <c r="H509">
        <v>2</v>
      </c>
      <c r="I509" t="s">
        <v>439</v>
      </c>
      <c r="J509" t="s">
        <v>933</v>
      </c>
      <c r="K509">
        <v>6</v>
      </c>
    </row>
    <row r="510" spans="5:11" ht="12.75">
      <c r="E510" s="199">
        <f t="shared" si="0"/>
        <v>0</v>
      </c>
      <c r="F510">
        <v>13</v>
      </c>
      <c r="G510">
        <v>0</v>
      </c>
      <c r="H510">
        <v>0</v>
      </c>
      <c r="I510" t="s">
        <v>435</v>
      </c>
      <c r="J510" t="s">
        <v>934</v>
      </c>
      <c r="K510">
        <v>6</v>
      </c>
    </row>
    <row r="511" spans="5:11" ht="12.75">
      <c r="E511" s="199">
        <f t="shared" si="0"/>
        <v>0</v>
      </c>
      <c r="F511">
        <v>13</v>
      </c>
      <c r="G511">
        <v>1</v>
      </c>
      <c r="H511">
        <v>2</v>
      </c>
      <c r="I511" t="s">
        <v>439</v>
      </c>
      <c r="J511" t="s">
        <v>935</v>
      </c>
      <c r="K511">
        <v>6</v>
      </c>
    </row>
    <row r="512" spans="5:11" ht="12.75">
      <c r="E512" s="199">
        <f t="shared" si="0"/>
        <v>0</v>
      </c>
      <c r="F512">
        <v>13</v>
      </c>
      <c r="G512">
        <v>2</v>
      </c>
      <c r="H512">
        <v>2</v>
      </c>
      <c r="I512" t="s">
        <v>439</v>
      </c>
      <c r="J512" t="s">
        <v>936</v>
      </c>
      <c r="K512">
        <v>6</v>
      </c>
    </row>
    <row r="513" spans="5:11" ht="12.75">
      <c r="E513" s="199">
        <f t="shared" si="0"/>
        <v>0</v>
      </c>
      <c r="F513">
        <v>13</v>
      </c>
      <c r="G513">
        <v>3</v>
      </c>
      <c r="H513">
        <v>2</v>
      </c>
      <c r="I513" t="s">
        <v>439</v>
      </c>
      <c r="J513" t="s">
        <v>937</v>
      </c>
      <c r="K513">
        <v>6</v>
      </c>
    </row>
    <row r="514" spans="5:11" ht="12.75">
      <c r="E514" s="199">
        <f t="shared" si="0"/>
        <v>0</v>
      </c>
      <c r="F514">
        <v>13</v>
      </c>
      <c r="G514">
        <v>4</v>
      </c>
      <c r="H514">
        <v>3</v>
      </c>
      <c r="I514" t="s">
        <v>439</v>
      </c>
      <c r="J514" t="s">
        <v>938</v>
      </c>
      <c r="K514">
        <v>6</v>
      </c>
    </row>
    <row r="515" spans="5:11" ht="12.75">
      <c r="E515" s="199">
        <f t="shared" si="0"/>
        <v>0</v>
      </c>
      <c r="F515">
        <v>13</v>
      </c>
      <c r="G515">
        <v>5</v>
      </c>
      <c r="H515">
        <v>2</v>
      </c>
      <c r="I515" t="s">
        <v>439</v>
      </c>
      <c r="J515" t="s">
        <v>939</v>
      </c>
      <c r="K515">
        <v>6</v>
      </c>
    </row>
    <row r="516" spans="5:11" ht="12.75">
      <c r="E516" s="199">
        <f t="shared" si="0"/>
        <v>0</v>
      </c>
      <c r="F516">
        <v>13</v>
      </c>
      <c r="G516">
        <v>6</v>
      </c>
      <c r="H516">
        <v>2</v>
      </c>
      <c r="I516" t="s">
        <v>439</v>
      </c>
      <c r="J516" t="s">
        <v>940</v>
      </c>
      <c r="K516">
        <v>6</v>
      </c>
    </row>
    <row r="517" spans="5:11" ht="12.75">
      <c r="E517" s="199">
        <f t="shared" si="0"/>
        <v>0</v>
      </c>
      <c r="F517">
        <v>13</v>
      </c>
      <c r="G517">
        <v>7</v>
      </c>
      <c r="H517">
        <v>2</v>
      </c>
      <c r="I517" t="s">
        <v>439</v>
      </c>
      <c r="J517" t="s">
        <v>941</v>
      </c>
      <c r="K517">
        <v>6</v>
      </c>
    </row>
    <row r="518" spans="5:11" ht="12.75">
      <c r="E518" s="199">
        <f t="shared" si="0"/>
        <v>0</v>
      </c>
      <c r="F518">
        <v>14</v>
      </c>
      <c r="G518">
        <v>0</v>
      </c>
      <c r="H518">
        <v>0</v>
      </c>
      <c r="I518" t="s">
        <v>435</v>
      </c>
      <c r="J518" t="s">
        <v>942</v>
      </c>
      <c r="K518">
        <v>6</v>
      </c>
    </row>
    <row r="519" spans="5:11" ht="12.75">
      <c r="E519" s="199">
        <f t="shared" si="0"/>
        <v>0</v>
      </c>
      <c r="F519">
        <v>14</v>
      </c>
      <c r="G519">
        <v>1</v>
      </c>
      <c r="H519">
        <v>1</v>
      </c>
      <c r="I519" t="s">
        <v>439</v>
      </c>
      <c r="J519" t="s">
        <v>943</v>
      </c>
      <c r="K519">
        <v>6</v>
      </c>
    </row>
    <row r="520" spans="5:11" ht="12.75">
      <c r="E520" s="199">
        <f t="shared" si="0"/>
        <v>0</v>
      </c>
      <c r="F520">
        <v>14</v>
      </c>
      <c r="G520">
        <v>2</v>
      </c>
      <c r="H520">
        <v>2</v>
      </c>
      <c r="I520" t="s">
        <v>439</v>
      </c>
      <c r="J520" t="s">
        <v>944</v>
      </c>
      <c r="K520">
        <v>6</v>
      </c>
    </row>
    <row r="521" spans="5:11" ht="12.75">
      <c r="E521" s="199">
        <f t="shared" si="0"/>
        <v>0</v>
      </c>
      <c r="F521">
        <v>14</v>
      </c>
      <c r="G521">
        <v>3</v>
      </c>
      <c r="H521">
        <v>2</v>
      </c>
      <c r="I521" t="s">
        <v>439</v>
      </c>
      <c r="J521" t="s">
        <v>945</v>
      </c>
      <c r="K521">
        <v>6</v>
      </c>
    </row>
    <row r="522" spans="5:11" ht="12.75">
      <c r="E522" s="199">
        <f t="shared" si="0"/>
        <v>0</v>
      </c>
      <c r="F522">
        <v>14</v>
      </c>
      <c r="G522">
        <v>4</v>
      </c>
      <c r="H522">
        <v>3</v>
      </c>
      <c r="I522" t="s">
        <v>439</v>
      </c>
      <c r="J522" t="s">
        <v>946</v>
      </c>
      <c r="K522">
        <v>6</v>
      </c>
    </row>
    <row r="523" spans="5:11" ht="12.75">
      <c r="E523" s="199">
        <f t="shared" si="0"/>
        <v>0</v>
      </c>
      <c r="F523">
        <v>14</v>
      </c>
      <c r="G523">
        <v>5</v>
      </c>
      <c r="H523">
        <v>2</v>
      </c>
      <c r="I523" t="s">
        <v>439</v>
      </c>
      <c r="J523" t="s">
        <v>947</v>
      </c>
      <c r="K523">
        <v>6</v>
      </c>
    </row>
    <row r="524" spans="5:11" ht="12.75">
      <c r="E524" s="199">
        <f t="shared" si="0"/>
        <v>0</v>
      </c>
      <c r="F524">
        <v>14</v>
      </c>
      <c r="G524">
        <v>6</v>
      </c>
      <c r="H524">
        <v>2</v>
      </c>
      <c r="I524" t="s">
        <v>439</v>
      </c>
      <c r="J524" t="s">
        <v>948</v>
      </c>
      <c r="K524">
        <v>6</v>
      </c>
    </row>
    <row r="525" spans="5:11" ht="12.75">
      <c r="E525" s="199">
        <f t="shared" si="0"/>
        <v>0</v>
      </c>
      <c r="F525">
        <v>14</v>
      </c>
      <c r="G525">
        <v>7</v>
      </c>
      <c r="H525">
        <v>2</v>
      </c>
      <c r="I525" t="s">
        <v>439</v>
      </c>
      <c r="J525" t="s">
        <v>949</v>
      </c>
      <c r="K525">
        <v>6</v>
      </c>
    </row>
    <row r="526" spans="5:11" ht="12.75">
      <c r="E526" s="199">
        <f t="shared" si="0"/>
        <v>0</v>
      </c>
      <c r="F526">
        <v>14</v>
      </c>
      <c r="G526">
        <v>8</v>
      </c>
      <c r="H526">
        <v>3</v>
      </c>
      <c r="I526" t="s">
        <v>439</v>
      </c>
      <c r="J526" t="s">
        <v>950</v>
      </c>
      <c r="K526">
        <v>6</v>
      </c>
    </row>
    <row r="527" spans="5:11" ht="12.75">
      <c r="E527" s="199">
        <f t="shared" si="0"/>
        <v>0</v>
      </c>
      <c r="F527">
        <v>14</v>
      </c>
      <c r="G527">
        <v>9</v>
      </c>
      <c r="H527">
        <v>2</v>
      </c>
      <c r="I527" t="s">
        <v>439</v>
      </c>
      <c r="J527" t="s">
        <v>943</v>
      </c>
      <c r="K527">
        <v>6</v>
      </c>
    </row>
    <row r="528" spans="5:11" ht="12.75">
      <c r="E528" s="199">
        <f t="shared" si="0"/>
        <v>0</v>
      </c>
      <c r="F528">
        <v>14</v>
      </c>
      <c r="G528">
        <v>10</v>
      </c>
      <c r="H528">
        <v>2</v>
      </c>
      <c r="I528" t="s">
        <v>439</v>
      </c>
      <c r="J528" t="s">
        <v>951</v>
      </c>
      <c r="K528">
        <v>6</v>
      </c>
    </row>
    <row r="529" spans="5:11" ht="12.75">
      <c r="E529" s="199">
        <f t="shared" si="0"/>
        <v>0</v>
      </c>
      <c r="F529">
        <v>14</v>
      </c>
      <c r="G529">
        <v>11</v>
      </c>
      <c r="H529">
        <v>2</v>
      </c>
      <c r="I529" t="s">
        <v>439</v>
      </c>
      <c r="J529" t="s">
        <v>952</v>
      </c>
      <c r="K529">
        <v>6</v>
      </c>
    </row>
    <row r="530" spans="5:11" ht="12.75">
      <c r="E530" s="199">
        <f t="shared" si="0"/>
        <v>0</v>
      </c>
      <c r="F530">
        <v>15</v>
      </c>
      <c r="G530">
        <v>0</v>
      </c>
      <c r="H530">
        <v>0</v>
      </c>
      <c r="I530" t="s">
        <v>435</v>
      </c>
      <c r="J530" t="s">
        <v>953</v>
      </c>
      <c r="K530">
        <v>6</v>
      </c>
    </row>
    <row r="531" spans="5:11" ht="12.75">
      <c r="E531" s="199">
        <f t="shared" si="0"/>
        <v>0</v>
      </c>
      <c r="F531">
        <v>15</v>
      </c>
      <c r="G531">
        <v>1</v>
      </c>
      <c r="H531">
        <v>1</v>
      </c>
      <c r="I531" t="s">
        <v>439</v>
      </c>
      <c r="J531" t="s">
        <v>954</v>
      </c>
      <c r="K531">
        <v>6</v>
      </c>
    </row>
    <row r="532" spans="5:11" ht="12.75">
      <c r="E532" s="199">
        <f t="shared" si="0"/>
        <v>0</v>
      </c>
      <c r="F532">
        <v>15</v>
      </c>
      <c r="G532">
        <v>2</v>
      </c>
      <c r="H532">
        <v>2</v>
      </c>
      <c r="I532" t="s">
        <v>439</v>
      </c>
      <c r="J532" t="s">
        <v>955</v>
      </c>
      <c r="K532">
        <v>6</v>
      </c>
    </row>
    <row r="533" spans="5:11" ht="12.75">
      <c r="E533" s="199">
        <f t="shared" si="0"/>
        <v>0</v>
      </c>
      <c r="F533">
        <v>15</v>
      </c>
      <c r="G533">
        <v>3</v>
      </c>
      <c r="H533">
        <v>2</v>
      </c>
      <c r="I533" t="s">
        <v>439</v>
      </c>
      <c r="J533" t="s">
        <v>956</v>
      </c>
      <c r="K533">
        <v>6</v>
      </c>
    </row>
    <row r="534" spans="5:11" ht="12.75">
      <c r="E534" s="199">
        <f t="shared" si="0"/>
        <v>0</v>
      </c>
      <c r="F534">
        <v>15</v>
      </c>
      <c r="G534">
        <v>4</v>
      </c>
      <c r="H534">
        <v>2</v>
      </c>
      <c r="I534" t="s">
        <v>439</v>
      </c>
      <c r="J534" t="s">
        <v>957</v>
      </c>
      <c r="K534">
        <v>6</v>
      </c>
    </row>
    <row r="535" spans="5:11" ht="12.75">
      <c r="E535" s="199">
        <f t="shared" si="0"/>
        <v>0</v>
      </c>
      <c r="F535">
        <v>15</v>
      </c>
      <c r="G535">
        <v>5</v>
      </c>
      <c r="H535">
        <v>2</v>
      </c>
      <c r="I535" t="s">
        <v>439</v>
      </c>
      <c r="J535" t="s">
        <v>958</v>
      </c>
      <c r="K535">
        <v>6</v>
      </c>
    </row>
    <row r="536" spans="5:11" ht="12.75">
      <c r="E536" s="199">
        <f t="shared" si="0"/>
        <v>0</v>
      </c>
      <c r="F536">
        <v>15</v>
      </c>
      <c r="G536">
        <v>6</v>
      </c>
      <c r="H536">
        <v>2</v>
      </c>
      <c r="I536" t="s">
        <v>439</v>
      </c>
      <c r="J536" t="s">
        <v>954</v>
      </c>
      <c r="K536">
        <v>6</v>
      </c>
    </row>
    <row r="537" spans="5:11" ht="12.75">
      <c r="E537" s="199">
        <f t="shared" si="0"/>
        <v>0</v>
      </c>
      <c r="F537">
        <v>15</v>
      </c>
      <c r="G537">
        <v>7</v>
      </c>
      <c r="H537">
        <v>2</v>
      </c>
      <c r="I537" t="s">
        <v>439</v>
      </c>
      <c r="J537" t="s">
        <v>959</v>
      </c>
      <c r="K537">
        <v>6</v>
      </c>
    </row>
    <row r="538" spans="5:11" ht="12.75">
      <c r="E538" s="199">
        <f t="shared" si="0"/>
        <v>0</v>
      </c>
      <c r="F538">
        <v>15</v>
      </c>
      <c r="G538">
        <v>8</v>
      </c>
      <c r="H538">
        <v>2</v>
      </c>
      <c r="I538" t="s">
        <v>439</v>
      </c>
      <c r="J538" t="s">
        <v>960</v>
      </c>
      <c r="K538">
        <v>6</v>
      </c>
    </row>
    <row r="539" spans="5:11" ht="12.75">
      <c r="E539" s="199">
        <f t="shared" si="0"/>
        <v>0</v>
      </c>
      <c r="F539">
        <v>16</v>
      </c>
      <c r="G539">
        <v>0</v>
      </c>
      <c r="H539">
        <v>0</v>
      </c>
      <c r="I539" t="s">
        <v>435</v>
      </c>
      <c r="J539" t="s">
        <v>961</v>
      </c>
      <c r="K539">
        <v>6</v>
      </c>
    </row>
    <row r="540" spans="5:11" ht="12.75">
      <c r="E540" s="199">
        <f t="shared" si="0"/>
        <v>0</v>
      </c>
      <c r="F540">
        <v>16</v>
      </c>
      <c r="G540">
        <v>1</v>
      </c>
      <c r="H540">
        <v>1</v>
      </c>
      <c r="I540" t="s">
        <v>439</v>
      </c>
      <c r="J540" t="s">
        <v>962</v>
      </c>
      <c r="K540">
        <v>6</v>
      </c>
    </row>
    <row r="541" spans="5:11" ht="12.75">
      <c r="E541" s="199">
        <f t="shared" si="0"/>
        <v>0</v>
      </c>
      <c r="F541">
        <v>16</v>
      </c>
      <c r="G541">
        <v>2</v>
      </c>
      <c r="H541">
        <v>2</v>
      </c>
      <c r="I541" t="s">
        <v>439</v>
      </c>
      <c r="J541" t="s">
        <v>963</v>
      </c>
      <c r="K541">
        <v>6</v>
      </c>
    </row>
    <row r="542" spans="5:11" ht="12.75">
      <c r="E542" s="199">
        <f t="shared" si="0"/>
        <v>0</v>
      </c>
      <c r="F542">
        <v>16</v>
      </c>
      <c r="G542">
        <v>3</v>
      </c>
      <c r="H542">
        <v>2</v>
      </c>
      <c r="I542" t="s">
        <v>439</v>
      </c>
      <c r="J542" t="s">
        <v>964</v>
      </c>
      <c r="K542">
        <v>6</v>
      </c>
    </row>
    <row r="543" spans="5:11" ht="12.75">
      <c r="E543" s="199">
        <f t="shared" si="0"/>
        <v>0</v>
      </c>
      <c r="F543">
        <v>16</v>
      </c>
      <c r="G543">
        <v>4</v>
      </c>
      <c r="H543">
        <v>3</v>
      </c>
      <c r="I543" t="s">
        <v>439</v>
      </c>
      <c r="J543" t="s">
        <v>965</v>
      </c>
      <c r="K543">
        <v>6</v>
      </c>
    </row>
    <row r="544" spans="5:11" ht="12.75">
      <c r="E544" s="199">
        <f t="shared" si="0"/>
        <v>0</v>
      </c>
      <c r="F544">
        <v>16</v>
      </c>
      <c r="G544">
        <v>5</v>
      </c>
      <c r="H544">
        <v>2</v>
      </c>
      <c r="I544" t="s">
        <v>439</v>
      </c>
      <c r="J544" t="s">
        <v>966</v>
      </c>
      <c r="K544">
        <v>6</v>
      </c>
    </row>
    <row r="545" spans="5:11" ht="12.75">
      <c r="E545" s="199">
        <f t="shared" si="0"/>
        <v>0</v>
      </c>
      <c r="F545">
        <v>16</v>
      </c>
      <c r="G545">
        <v>6</v>
      </c>
      <c r="H545">
        <v>2</v>
      </c>
      <c r="I545" t="s">
        <v>439</v>
      </c>
      <c r="J545" t="s">
        <v>967</v>
      </c>
      <c r="K545">
        <v>6</v>
      </c>
    </row>
    <row r="546" spans="5:11" ht="12.75">
      <c r="E546" s="199">
        <f t="shared" si="0"/>
        <v>0</v>
      </c>
      <c r="F546">
        <v>17</v>
      </c>
      <c r="G546">
        <v>0</v>
      </c>
      <c r="H546">
        <v>0</v>
      </c>
      <c r="I546" t="s">
        <v>435</v>
      </c>
      <c r="J546" t="s">
        <v>583</v>
      </c>
      <c r="K546">
        <v>6</v>
      </c>
    </row>
    <row r="547" spans="5:11" ht="12.75">
      <c r="E547" s="199">
        <f t="shared" si="0"/>
        <v>0</v>
      </c>
      <c r="F547">
        <v>17</v>
      </c>
      <c r="G547">
        <v>1</v>
      </c>
      <c r="H547">
        <v>1</v>
      </c>
      <c r="I547" t="s">
        <v>439</v>
      </c>
      <c r="J547" t="s">
        <v>968</v>
      </c>
      <c r="K547">
        <v>6</v>
      </c>
    </row>
    <row r="548" spans="5:11" ht="12.75">
      <c r="E548" s="199">
        <f t="shared" si="0"/>
        <v>0</v>
      </c>
      <c r="F548">
        <v>17</v>
      </c>
      <c r="G548">
        <v>2</v>
      </c>
      <c r="H548">
        <v>2</v>
      </c>
      <c r="I548" t="s">
        <v>439</v>
      </c>
      <c r="J548" t="s">
        <v>969</v>
      </c>
      <c r="K548">
        <v>6</v>
      </c>
    </row>
    <row r="549" spans="5:11" ht="12.75">
      <c r="E549" s="199">
        <f t="shared" si="0"/>
        <v>0</v>
      </c>
      <c r="F549">
        <v>17</v>
      </c>
      <c r="G549">
        <v>3</v>
      </c>
      <c r="H549">
        <v>3</v>
      </c>
      <c r="I549" t="s">
        <v>439</v>
      </c>
      <c r="J549" t="s">
        <v>970</v>
      </c>
      <c r="K549">
        <v>6</v>
      </c>
    </row>
    <row r="550" spans="5:11" ht="12.75">
      <c r="E550" s="199">
        <f t="shared" si="0"/>
        <v>0</v>
      </c>
      <c r="F550">
        <v>17</v>
      </c>
      <c r="G550">
        <v>4</v>
      </c>
      <c r="H550">
        <v>2</v>
      </c>
      <c r="I550" t="s">
        <v>439</v>
      </c>
      <c r="J550" t="s">
        <v>971</v>
      </c>
      <c r="K550">
        <v>6</v>
      </c>
    </row>
    <row r="551" spans="5:11" ht="12.75">
      <c r="E551" s="199">
        <f t="shared" si="0"/>
        <v>0</v>
      </c>
      <c r="F551">
        <v>17</v>
      </c>
      <c r="G551">
        <v>5</v>
      </c>
      <c r="H551">
        <v>2</v>
      </c>
      <c r="I551" t="s">
        <v>439</v>
      </c>
      <c r="J551" t="s">
        <v>972</v>
      </c>
      <c r="K551">
        <v>6</v>
      </c>
    </row>
    <row r="552" spans="5:11" ht="12.75">
      <c r="E552" s="199">
        <f t="shared" si="0"/>
        <v>0</v>
      </c>
      <c r="F552">
        <v>18</v>
      </c>
      <c r="G552">
        <v>0</v>
      </c>
      <c r="H552">
        <v>0</v>
      </c>
      <c r="I552" t="s">
        <v>435</v>
      </c>
      <c r="J552" t="s">
        <v>973</v>
      </c>
      <c r="K552">
        <v>6</v>
      </c>
    </row>
    <row r="553" spans="5:11" ht="12.75">
      <c r="E553" s="199">
        <f t="shared" si="0"/>
        <v>0</v>
      </c>
      <c r="F553">
        <v>18</v>
      </c>
      <c r="G553">
        <v>1</v>
      </c>
      <c r="H553">
        <v>1</v>
      </c>
      <c r="I553" t="s">
        <v>439</v>
      </c>
      <c r="J553" t="s">
        <v>974</v>
      </c>
      <c r="K553">
        <v>6</v>
      </c>
    </row>
    <row r="554" spans="5:11" ht="12.75">
      <c r="E554" s="199">
        <f t="shared" si="0"/>
        <v>0</v>
      </c>
      <c r="F554">
        <v>18</v>
      </c>
      <c r="G554">
        <v>2</v>
      </c>
      <c r="H554">
        <v>2</v>
      </c>
      <c r="I554" t="s">
        <v>439</v>
      </c>
      <c r="J554" t="s">
        <v>975</v>
      </c>
      <c r="K554">
        <v>6</v>
      </c>
    </row>
    <row r="555" spans="5:11" ht="12.75">
      <c r="E555" s="199">
        <f t="shared" si="0"/>
        <v>0</v>
      </c>
      <c r="F555">
        <v>18</v>
      </c>
      <c r="G555">
        <v>3</v>
      </c>
      <c r="H555">
        <v>2</v>
      </c>
      <c r="I555" t="s">
        <v>439</v>
      </c>
      <c r="J555" t="s">
        <v>976</v>
      </c>
      <c r="K555">
        <v>6</v>
      </c>
    </row>
    <row r="556" spans="5:11" ht="12.75">
      <c r="E556" s="199">
        <f t="shared" si="0"/>
        <v>0</v>
      </c>
      <c r="F556">
        <v>18</v>
      </c>
      <c r="G556">
        <v>4</v>
      </c>
      <c r="H556">
        <v>2</v>
      </c>
      <c r="I556" t="s">
        <v>439</v>
      </c>
      <c r="J556" t="s">
        <v>977</v>
      </c>
      <c r="K556">
        <v>6</v>
      </c>
    </row>
    <row r="557" spans="5:11" ht="12.75">
      <c r="E557" s="199">
        <f t="shared" si="0"/>
        <v>0</v>
      </c>
      <c r="F557">
        <v>18</v>
      </c>
      <c r="G557">
        <v>5</v>
      </c>
      <c r="H557">
        <v>2</v>
      </c>
      <c r="I557" t="s">
        <v>439</v>
      </c>
      <c r="J557" t="s">
        <v>978</v>
      </c>
      <c r="K557">
        <v>6</v>
      </c>
    </row>
    <row r="558" spans="5:11" ht="12.75">
      <c r="E558" s="199">
        <f t="shared" si="0"/>
        <v>0</v>
      </c>
      <c r="F558">
        <v>18</v>
      </c>
      <c r="G558">
        <v>6</v>
      </c>
      <c r="H558">
        <v>3</v>
      </c>
      <c r="I558" t="s">
        <v>439</v>
      </c>
      <c r="J558" t="s">
        <v>979</v>
      </c>
      <c r="K558">
        <v>6</v>
      </c>
    </row>
    <row r="559" spans="5:11" ht="12.75">
      <c r="E559" s="199">
        <f t="shared" si="0"/>
        <v>0</v>
      </c>
      <c r="F559">
        <v>18</v>
      </c>
      <c r="G559">
        <v>7</v>
      </c>
      <c r="H559">
        <v>2</v>
      </c>
      <c r="I559" t="s">
        <v>439</v>
      </c>
      <c r="J559" t="s">
        <v>980</v>
      </c>
      <c r="K559">
        <v>6</v>
      </c>
    </row>
    <row r="560" spans="5:11" ht="12.75">
      <c r="E560" s="199">
        <f t="shared" si="0"/>
        <v>0</v>
      </c>
      <c r="F560">
        <v>18</v>
      </c>
      <c r="G560">
        <v>8</v>
      </c>
      <c r="H560">
        <v>2</v>
      </c>
      <c r="I560" t="s">
        <v>439</v>
      </c>
      <c r="J560" t="s">
        <v>981</v>
      </c>
      <c r="K560">
        <v>6</v>
      </c>
    </row>
    <row r="561" spans="5:11" ht="12.75">
      <c r="E561" s="199">
        <f t="shared" si="0"/>
        <v>0</v>
      </c>
      <c r="F561">
        <v>18</v>
      </c>
      <c r="G561">
        <v>9</v>
      </c>
      <c r="H561">
        <v>2</v>
      </c>
      <c r="I561" t="s">
        <v>439</v>
      </c>
      <c r="J561" t="s">
        <v>982</v>
      </c>
      <c r="K561">
        <v>6</v>
      </c>
    </row>
    <row r="562" spans="5:11" ht="12.75">
      <c r="E562" s="199">
        <f t="shared" si="0"/>
        <v>0</v>
      </c>
      <c r="F562">
        <v>18</v>
      </c>
      <c r="G562">
        <v>10</v>
      </c>
      <c r="H562">
        <v>2</v>
      </c>
      <c r="I562" t="s">
        <v>439</v>
      </c>
      <c r="J562" t="s">
        <v>983</v>
      </c>
      <c r="K562">
        <v>6</v>
      </c>
    </row>
    <row r="563" spans="5:11" ht="12.75">
      <c r="E563" s="199">
        <f t="shared" si="0"/>
        <v>0</v>
      </c>
      <c r="F563">
        <v>18</v>
      </c>
      <c r="G563">
        <v>11</v>
      </c>
      <c r="H563">
        <v>2</v>
      </c>
      <c r="I563" t="s">
        <v>439</v>
      </c>
      <c r="J563" t="s">
        <v>974</v>
      </c>
      <c r="K563">
        <v>6</v>
      </c>
    </row>
    <row r="564" spans="5:11" ht="12.75">
      <c r="E564" s="199">
        <f t="shared" si="0"/>
        <v>0</v>
      </c>
      <c r="F564">
        <v>18</v>
      </c>
      <c r="G564">
        <v>12</v>
      </c>
      <c r="H564">
        <v>3</v>
      </c>
      <c r="I564" t="s">
        <v>439</v>
      </c>
      <c r="J564" t="s">
        <v>984</v>
      </c>
      <c r="K564">
        <v>6</v>
      </c>
    </row>
    <row r="565" spans="5:11" ht="12.75">
      <c r="E565" s="199">
        <f t="shared" si="0"/>
        <v>0</v>
      </c>
      <c r="F565">
        <v>18</v>
      </c>
      <c r="G565">
        <v>13</v>
      </c>
      <c r="H565">
        <v>2</v>
      </c>
      <c r="I565" t="s">
        <v>439</v>
      </c>
      <c r="J565" t="s">
        <v>985</v>
      </c>
      <c r="K565">
        <v>6</v>
      </c>
    </row>
    <row r="566" spans="5:11" ht="12.75">
      <c r="E566" s="199">
        <f t="shared" si="0"/>
        <v>0</v>
      </c>
      <c r="F566">
        <v>19</v>
      </c>
      <c r="G566">
        <v>0</v>
      </c>
      <c r="H566">
        <v>0</v>
      </c>
      <c r="I566" t="s">
        <v>435</v>
      </c>
      <c r="J566" t="s">
        <v>986</v>
      </c>
      <c r="K566">
        <v>6</v>
      </c>
    </row>
    <row r="567" spans="5:11" ht="12.75">
      <c r="E567" s="199">
        <f t="shared" si="0"/>
        <v>0</v>
      </c>
      <c r="F567">
        <v>19</v>
      </c>
      <c r="G567">
        <v>1</v>
      </c>
      <c r="H567">
        <v>1</v>
      </c>
      <c r="I567" t="s">
        <v>439</v>
      </c>
      <c r="J567" t="s">
        <v>987</v>
      </c>
      <c r="K567">
        <v>6</v>
      </c>
    </row>
    <row r="568" spans="5:11" ht="12.75">
      <c r="E568" s="199">
        <f t="shared" si="0"/>
        <v>0</v>
      </c>
      <c r="F568">
        <v>19</v>
      </c>
      <c r="G568">
        <v>2</v>
      </c>
      <c r="H568">
        <v>2</v>
      </c>
      <c r="I568" t="s">
        <v>439</v>
      </c>
      <c r="J568" t="s">
        <v>988</v>
      </c>
      <c r="K568">
        <v>6</v>
      </c>
    </row>
    <row r="569" spans="5:11" ht="12.75">
      <c r="E569" s="199">
        <f t="shared" si="0"/>
        <v>0</v>
      </c>
      <c r="F569">
        <v>19</v>
      </c>
      <c r="G569">
        <v>3</v>
      </c>
      <c r="H569">
        <v>2</v>
      </c>
      <c r="I569" t="s">
        <v>439</v>
      </c>
      <c r="J569" t="s">
        <v>989</v>
      </c>
      <c r="K569">
        <v>6</v>
      </c>
    </row>
    <row r="570" spans="5:11" ht="12.75">
      <c r="E570" s="199">
        <f t="shared" si="0"/>
        <v>0</v>
      </c>
      <c r="F570">
        <v>19</v>
      </c>
      <c r="G570">
        <v>4</v>
      </c>
      <c r="H570">
        <v>2</v>
      </c>
      <c r="I570" t="s">
        <v>439</v>
      </c>
      <c r="J570" t="s">
        <v>990</v>
      </c>
      <c r="K570">
        <v>6</v>
      </c>
    </row>
    <row r="571" spans="5:11" ht="12.75">
      <c r="E571" s="199">
        <f t="shared" si="0"/>
        <v>0</v>
      </c>
      <c r="F571">
        <v>19</v>
      </c>
      <c r="G571">
        <v>5</v>
      </c>
      <c r="H571">
        <v>2</v>
      </c>
      <c r="I571" t="s">
        <v>439</v>
      </c>
      <c r="J571" t="s">
        <v>991</v>
      </c>
      <c r="K571">
        <v>6</v>
      </c>
    </row>
    <row r="572" spans="5:11" ht="12.75">
      <c r="E572" s="199">
        <f t="shared" si="0"/>
        <v>0</v>
      </c>
      <c r="F572">
        <v>19</v>
      </c>
      <c r="G572">
        <v>6</v>
      </c>
      <c r="H572">
        <v>2</v>
      </c>
      <c r="I572" t="s">
        <v>439</v>
      </c>
      <c r="J572" t="s">
        <v>987</v>
      </c>
      <c r="K572">
        <v>6</v>
      </c>
    </row>
    <row r="573" spans="5:11" ht="12.75">
      <c r="E573" s="199">
        <f t="shared" si="0"/>
        <v>0</v>
      </c>
      <c r="F573">
        <v>19</v>
      </c>
      <c r="G573">
        <v>7</v>
      </c>
      <c r="H573">
        <v>2</v>
      </c>
      <c r="I573" t="s">
        <v>439</v>
      </c>
      <c r="J573" t="s">
        <v>992</v>
      </c>
      <c r="K573">
        <v>6</v>
      </c>
    </row>
    <row r="574" spans="5:11" ht="12.75">
      <c r="E574" s="199">
        <f t="shared" si="0"/>
        <v>0</v>
      </c>
      <c r="F574">
        <v>19</v>
      </c>
      <c r="G574">
        <v>8</v>
      </c>
      <c r="H574">
        <v>2</v>
      </c>
      <c r="I574" t="s">
        <v>439</v>
      </c>
      <c r="J574" t="s">
        <v>993</v>
      </c>
      <c r="K574">
        <v>6</v>
      </c>
    </row>
    <row r="575" spans="5:11" ht="12.75">
      <c r="E575" s="199">
        <f t="shared" si="0"/>
        <v>0</v>
      </c>
      <c r="F575">
        <v>20</v>
      </c>
      <c r="G575">
        <v>0</v>
      </c>
      <c r="H575">
        <v>0</v>
      </c>
      <c r="I575" t="s">
        <v>435</v>
      </c>
      <c r="J575" t="s">
        <v>994</v>
      </c>
      <c r="K575">
        <v>6</v>
      </c>
    </row>
    <row r="576" spans="5:11" ht="12.75">
      <c r="E576" s="199">
        <f t="shared" si="0"/>
        <v>0</v>
      </c>
      <c r="F576">
        <v>20</v>
      </c>
      <c r="G576">
        <v>1</v>
      </c>
      <c r="H576">
        <v>2</v>
      </c>
      <c r="I576" t="s">
        <v>439</v>
      </c>
      <c r="J576" t="s">
        <v>919</v>
      </c>
      <c r="K576">
        <v>6</v>
      </c>
    </row>
    <row r="577" spans="5:11" ht="12.75">
      <c r="E577" s="199">
        <f t="shared" si="0"/>
        <v>0</v>
      </c>
      <c r="F577">
        <v>20</v>
      </c>
      <c r="G577">
        <v>2</v>
      </c>
      <c r="H577">
        <v>2</v>
      </c>
      <c r="I577" t="s">
        <v>439</v>
      </c>
      <c r="J577" t="s">
        <v>995</v>
      </c>
      <c r="K577">
        <v>6</v>
      </c>
    </row>
    <row r="578" spans="5:11" ht="12.75">
      <c r="E578" s="199">
        <f t="shared" si="0"/>
        <v>0</v>
      </c>
      <c r="F578">
        <v>20</v>
      </c>
      <c r="G578">
        <v>3</v>
      </c>
      <c r="H578">
        <v>2</v>
      </c>
      <c r="I578" t="s">
        <v>439</v>
      </c>
      <c r="J578" t="s">
        <v>996</v>
      </c>
      <c r="K578">
        <v>6</v>
      </c>
    </row>
    <row r="579" spans="5:11" ht="12.75">
      <c r="E579" s="199">
        <f t="shared" si="0"/>
        <v>0</v>
      </c>
      <c r="F579">
        <v>20</v>
      </c>
      <c r="G579">
        <v>4</v>
      </c>
      <c r="H579">
        <v>3</v>
      </c>
      <c r="I579" t="s">
        <v>439</v>
      </c>
      <c r="J579" t="s">
        <v>997</v>
      </c>
      <c r="K579">
        <v>6</v>
      </c>
    </row>
    <row r="580" spans="5:11" ht="12.75">
      <c r="E580" s="199">
        <f t="shared" si="0"/>
        <v>0</v>
      </c>
      <c r="F580">
        <v>20</v>
      </c>
      <c r="G580">
        <v>5</v>
      </c>
      <c r="H580">
        <v>2</v>
      </c>
      <c r="I580" t="s">
        <v>439</v>
      </c>
      <c r="J580" t="s">
        <v>998</v>
      </c>
      <c r="K580">
        <v>6</v>
      </c>
    </row>
    <row r="581" spans="5:11" ht="12.75">
      <c r="E581" s="199">
        <f t="shared" si="0"/>
        <v>0</v>
      </c>
      <c r="F581">
        <v>20</v>
      </c>
      <c r="G581">
        <v>6</v>
      </c>
      <c r="H581">
        <v>2</v>
      </c>
      <c r="I581" t="s">
        <v>439</v>
      </c>
      <c r="J581" t="s">
        <v>999</v>
      </c>
      <c r="K581">
        <v>6</v>
      </c>
    </row>
    <row r="582" spans="5:11" ht="12.75">
      <c r="E582" s="199">
        <f t="shared" si="0"/>
        <v>0</v>
      </c>
      <c r="F582">
        <v>20</v>
      </c>
      <c r="G582">
        <v>7</v>
      </c>
      <c r="H582">
        <v>2</v>
      </c>
      <c r="I582" t="s">
        <v>439</v>
      </c>
      <c r="J582" t="s">
        <v>1000</v>
      </c>
      <c r="K582">
        <v>6</v>
      </c>
    </row>
    <row r="583" spans="5:11" ht="12.75">
      <c r="E583" s="199">
        <f t="shared" si="0"/>
        <v>0</v>
      </c>
      <c r="F583">
        <v>20</v>
      </c>
      <c r="G583">
        <v>8</v>
      </c>
      <c r="H583">
        <v>2</v>
      </c>
      <c r="I583" t="s">
        <v>439</v>
      </c>
      <c r="J583" t="s">
        <v>1001</v>
      </c>
      <c r="K583">
        <v>6</v>
      </c>
    </row>
    <row r="584" spans="5:11" ht="12.75">
      <c r="E584" s="199">
        <f t="shared" si="0"/>
        <v>0</v>
      </c>
      <c r="F584">
        <v>20</v>
      </c>
      <c r="G584">
        <v>9</v>
      </c>
      <c r="H584">
        <v>2</v>
      </c>
      <c r="I584" t="s">
        <v>439</v>
      </c>
      <c r="J584" t="s">
        <v>1002</v>
      </c>
      <c r="K584">
        <v>6</v>
      </c>
    </row>
    <row r="585" spans="5:11" ht="12.75">
      <c r="E585" s="199">
        <f t="shared" si="0"/>
        <v>0</v>
      </c>
      <c r="F585">
        <v>20</v>
      </c>
      <c r="G585">
        <v>10</v>
      </c>
      <c r="H585">
        <v>2</v>
      </c>
      <c r="I585" t="s">
        <v>439</v>
      </c>
      <c r="J585" t="s">
        <v>1003</v>
      </c>
      <c r="K585">
        <v>6</v>
      </c>
    </row>
    <row r="586" spans="5:11" ht="12.75">
      <c r="E586" s="199">
        <f t="shared" si="0"/>
        <v>0</v>
      </c>
      <c r="F586">
        <v>20</v>
      </c>
      <c r="G586">
        <v>11</v>
      </c>
      <c r="H586">
        <v>2</v>
      </c>
      <c r="I586" t="s">
        <v>439</v>
      </c>
      <c r="J586" t="s">
        <v>1004</v>
      </c>
      <c r="K586">
        <v>6</v>
      </c>
    </row>
    <row r="587" spans="5:11" ht="12.75">
      <c r="E587" s="199">
        <f t="shared" si="0"/>
        <v>0</v>
      </c>
      <c r="F587">
        <v>20</v>
      </c>
      <c r="G587">
        <v>12</v>
      </c>
      <c r="H587">
        <v>2</v>
      </c>
      <c r="I587" t="s">
        <v>439</v>
      </c>
      <c r="J587" t="s">
        <v>1005</v>
      </c>
      <c r="K587">
        <v>6</v>
      </c>
    </row>
    <row r="588" spans="5:11" ht="12.75">
      <c r="E588" s="199">
        <f t="shared" si="0"/>
        <v>0</v>
      </c>
      <c r="F588">
        <v>20</v>
      </c>
      <c r="G588">
        <v>13</v>
      </c>
      <c r="H588">
        <v>3</v>
      </c>
      <c r="I588" t="s">
        <v>439</v>
      </c>
      <c r="J588" t="s">
        <v>1006</v>
      </c>
      <c r="K588">
        <v>6</v>
      </c>
    </row>
    <row r="589" spans="5:11" ht="12.75">
      <c r="E589" s="199">
        <f t="shared" si="0"/>
        <v>0</v>
      </c>
      <c r="F589">
        <v>20</v>
      </c>
      <c r="G589">
        <v>14</v>
      </c>
      <c r="H589">
        <v>2</v>
      </c>
      <c r="I589" t="s">
        <v>439</v>
      </c>
      <c r="J589" t="s">
        <v>1007</v>
      </c>
      <c r="K589">
        <v>6</v>
      </c>
    </row>
    <row r="590" spans="5:11" ht="12.75">
      <c r="E590" s="199">
        <f t="shared" si="0"/>
        <v>0</v>
      </c>
      <c r="F590">
        <v>20</v>
      </c>
      <c r="G590">
        <v>15</v>
      </c>
      <c r="H590">
        <v>3</v>
      </c>
      <c r="I590" t="s">
        <v>439</v>
      </c>
      <c r="J590" t="s">
        <v>1008</v>
      </c>
      <c r="K590">
        <v>6</v>
      </c>
    </row>
    <row r="591" spans="5:11" ht="12.75">
      <c r="E591" s="199">
        <f t="shared" si="0"/>
        <v>0</v>
      </c>
      <c r="F591">
        <v>61</v>
      </c>
      <c r="G591">
        <v>0</v>
      </c>
      <c r="H591">
        <v>0</v>
      </c>
      <c r="I591" t="s">
        <v>643</v>
      </c>
      <c r="J591" t="s">
        <v>799</v>
      </c>
      <c r="K591">
        <v>6</v>
      </c>
    </row>
    <row r="592" spans="5:11" ht="12.75">
      <c r="E592" s="199">
        <f t="shared" si="0"/>
        <v>0</v>
      </c>
      <c r="F592">
        <v>62</v>
      </c>
      <c r="G592">
        <v>0</v>
      </c>
      <c r="H592">
        <v>0</v>
      </c>
      <c r="I592" t="s">
        <v>643</v>
      </c>
      <c r="J592" t="s">
        <v>831</v>
      </c>
      <c r="K592">
        <v>6</v>
      </c>
    </row>
    <row r="593" spans="5:11" ht="12.75">
      <c r="E593" s="199">
        <f t="shared" si="0"/>
        <v>0</v>
      </c>
      <c r="F593">
        <v>63</v>
      </c>
      <c r="G593">
        <v>0</v>
      </c>
      <c r="H593">
        <v>0</v>
      </c>
      <c r="I593" t="s">
        <v>643</v>
      </c>
      <c r="J593" t="s">
        <v>1009</v>
      </c>
      <c r="K593">
        <v>6</v>
      </c>
    </row>
    <row r="594" spans="5:11" ht="12.75">
      <c r="E594" s="199">
        <f t="shared" si="0"/>
        <v>0</v>
      </c>
      <c r="F594">
        <v>64</v>
      </c>
      <c r="G594">
        <v>0</v>
      </c>
      <c r="H594">
        <v>0</v>
      </c>
      <c r="I594" t="s">
        <v>643</v>
      </c>
      <c r="J594" t="s">
        <v>1007</v>
      </c>
      <c r="K594">
        <v>6</v>
      </c>
    </row>
    <row r="595" spans="5:11" ht="12.75">
      <c r="E595" s="199">
        <f t="shared" si="0"/>
        <v>0</v>
      </c>
      <c r="F595">
        <v>0</v>
      </c>
      <c r="G595">
        <v>0</v>
      </c>
      <c r="H595">
        <v>0</v>
      </c>
      <c r="I595" t="s">
        <v>432</v>
      </c>
      <c r="J595" t="s">
        <v>441</v>
      </c>
      <c r="K595">
        <v>8</v>
      </c>
    </row>
    <row r="596" spans="5:11" ht="12.75">
      <c r="E596" s="199">
        <f t="shared" si="0"/>
        <v>0</v>
      </c>
      <c r="F596">
        <v>1</v>
      </c>
      <c r="G596">
        <v>0</v>
      </c>
      <c r="H596">
        <v>0</v>
      </c>
      <c r="I596" t="s">
        <v>435</v>
      </c>
      <c r="J596" t="s">
        <v>1010</v>
      </c>
      <c r="K596">
        <v>8</v>
      </c>
    </row>
    <row r="597" spans="5:11" ht="12.75">
      <c r="E597" s="199">
        <f t="shared" si="0"/>
        <v>0</v>
      </c>
      <c r="F597">
        <v>1</v>
      </c>
      <c r="G597">
        <v>1</v>
      </c>
      <c r="H597">
        <v>1</v>
      </c>
      <c r="I597" t="s">
        <v>439</v>
      </c>
      <c r="J597" t="s">
        <v>1011</v>
      </c>
      <c r="K597">
        <v>8</v>
      </c>
    </row>
    <row r="598" spans="5:11" ht="12.75">
      <c r="E598" s="199">
        <f t="shared" si="0"/>
        <v>0</v>
      </c>
      <c r="F598">
        <v>1</v>
      </c>
      <c r="G598">
        <v>2</v>
      </c>
      <c r="H598">
        <v>2</v>
      </c>
      <c r="I598" t="s">
        <v>439</v>
      </c>
      <c r="J598" t="s">
        <v>1012</v>
      </c>
      <c r="K598">
        <v>8</v>
      </c>
    </row>
    <row r="599" spans="5:11" ht="12.75">
      <c r="E599" s="199">
        <f t="shared" si="0"/>
        <v>0</v>
      </c>
      <c r="F599">
        <v>1</v>
      </c>
      <c r="G599">
        <v>3</v>
      </c>
      <c r="H599">
        <v>2</v>
      </c>
      <c r="I599" t="s">
        <v>439</v>
      </c>
      <c r="J599" t="s">
        <v>1013</v>
      </c>
      <c r="K599">
        <v>8</v>
      </c>
    </row>
    <row r="600" spans="5:11" ht="12.75">
      <c r="E600" s="199">
        <f t="shared" si="0"/>
        <v>0</v>
      </c>
      <c r="F600">
        <v>1</v>
      </c>
      <c r="G600">
        <v>4</v>
      </c>
      <c r="H600">
        <v>2</v>
      </c>
      <c r="I600" t="s">
        <v>439</v>
      </c>
      <c r="J600" t="s">
        <v>1014</v>
      </c>
      <c r="K600">
        <v>8</v>
      </c>
    </row>
    <row r="601" spans="5:11" ht="12.75">
      <c r="E601" s="199">
        <f t="shared" si="0"/>
        <v>0</v>
      </c>
      <c r="F601">
        <v>1</v>
      </c>
      <c r="G601">
        <v>5</v>
      </c>
      <c r="H601">
        <v>2</v>
      </c>
      <c r="I601" t="s">
        <v>439</v>
      </c>
      <c r="J601" t="s">
        <v>1015</v>
      </c>
      <c r="K601">
        <v>8</v>
      </c>
    </row>
    <row r="602" spans="5:11" ht="12.75">
      <c r="E602" s="199">
        <f t="shared" si="0"/>
        <v>0</v>
      </c>
      <c r="F602">
        <v>1</v>
      </c>
      <c r="G602">
        <v>6</v>
      </c>
      <c r="H602">
        <v>2</v>
      </c>
      <c r="I602" t="s">
        <v>439</v>
      </c>
      <c r="J602" t="s">
        <v>1016</v>
      </c>
      <c r="K602">
        <v>8</v>
      </c>
    </row>
    <row r="603" spans="5:11" ht="12.75">
      <c r="E603" s="199">
        <f t="shared" si="0"/>
        <v>0</v>
      </c>
      <c r="F603">
        <v>1</v>
      </c>
      <c r="G603">
        <v>7</v>
      </c>
      <c r="H603">
        <v>3</v>
      </c>
      <c r="I603" t="s">
        <v>439</v>
      </c>
      <c r="J603" t="s">
        <v>1017</v>
      </c>
      <c r="K603">
        <v>8</v>
      </c>
    </row>
    <row r="604" spans="5:11" ht="12.75">
      <c r="E604" s="199">
        <f t="shared" si="0"/>
        <v>0</v>
      </c>
      <c r="F604">
        <v>2</v>
      </c>
      <c r="G604">
        <v>0</v>
      </c>
      <c r="H604">
        <v>0</v>
      </c>
      <c r="I604" t="s">
        <v>435</v>
      </c>
      <c r="J604" t="s">
        <v>1018</v>
      </c>
      <c r="K604">
        <v>8</v>
      </c>
    </row>
    <row r="605" spans="5:11" ht="12.75">
      <c r="E605" s="199">
        <f t="shared" si="0"/>
        <v>0</v>
      </c>
      <c r="F605">
        <v>2</v>
      </c>
      <c r="G605">
        <v>1</v>
      </c>
      <c r="H605">
        <v>1</v>
      </c>
      <c r="I605" t="s">
        <v>439</v>
      </c>
      <c r="J605" t="s">
        <v>1019</v>
      </c>
      <c r="K605">
        <v>8</v>
      </c>
    </row>
    <row r="606" spans="5:11" ht="12.75">
      <c r="E606" s="199">
        <f t="shared" si="0"/>
        <v>0</v>
      </c>
      <c r="F606">
        <v>2</v>
      </c>
      <c r="G606">
        <v>2</v>
      </c>
      <c r="H606">
        <v>2</v>
      </c>
      <c r="I606" t="s">
        <v>439</v>
      </c>
      <c r="J606" t="s">
        <v>1020</v>
      </c>
      <c r="K606">
        <v>8</v>
      </c>
    </row>
    <row r="607" spans="5:11" ht="12.75">
      <c r="E607" s="199">
        <f t="shared" si="0"/>
        <v>0</v>
      </c>
      <c r="F607">
        <v>2</v>
      </c>
      <c r="G607">
        <v>3</v>
      </c>
      <c r="H607">
        <v>2</v>
      </c>
      <c r="I607" t="s">
        <v>439</v>
      </c>
      <c r="J607" t="s">
        <v>1021</v>
      </c>
      <c r="K607">
        <v>8</v>
      </c>
    </row>
    <row r="608" spans="5:11" ht="12.75">
      <c r="E608" s="199">
        <f t="shared" si="0"/>
        <v>0</v>
      </c>
      <c r="F608">
        <v>2</v>
      </c>
      <c r="G608">
        <v>4</v>
      </c>
      <c r="H608">
        <v>2</v>
      </c>
      <c r="I608" t="s">
        <v>439</v>
      </c>
      <c r="J608" t="s">
        <v>1022</v>
      </c>
      <c r="K608">
        <v>8</v>
      </c>
    </row>
    <row r="609" spans="5:11" ht="12.75">
      <c r="E609" s="199">
        <f t="shared" si="0"/>
        <v>0</v>
      </c>
      <c r="F609">
        <v>2</v>
      </c>
      <c r="G609">
        <v>5</v>
      </c>
      <c r="H609">
        <v>2</v>
      </c>
      <c r="I609" t="s">
        <v>439</v>
      </c>
      <c r="J609" t="s">
        <v>1019</v>
      </c>
      <c r="K609">
        <v>8</v>
      </c>
    </row>
    <row r="610" spans="5:11" ht="12.75">
      <c r="E610" s="199">
        <f t="shared" si="0"/>
        <v>0</v>
      </c>
      <c r="F610">
        <v>2</v>
      </c>
      <c r="G610">
        <v>6</v>
      </c>
      <c r="H610">
        <v>3</v>
      </c>
      <c r="I610" t="s">
        <v>439</v>
      </c>
      <c r="J610" t="s">
        <v>1023</v>
      </c>
      <c r="K610">
        <v>8</v>
      </c>
    </row>
    <row r="611" spans="5:11" ht="12.75">
      <c r="E611" s="199">
        <f t="shared" si="0"/>
        <v>0</v>
      </c>
      <c r="F611">
        <v>2</v>
      </c>
      <c r="G611">
        <v>7</v>
      </c>
      <c r="H611">
        <v>2</v>
      </c>
      <c r="I611" t="s">
        <v>439</v>
      </c>
      <c r="J611" t="s">
        <v>1024</v>
      </c>
      <c r="K611">
        <v>8</v>
      </c>
    </row>
    <row r="612" spans="5:11" ht="12.75">
      <c r="E612" s="199">
        <f t="shared" si="0"/>
        <v>0</v>
      </c>
      <c r="F612">
        <v>3</v>
      </c>
      <c r="G612">
        <v>0</v>
      </c>
      <c r="H612">
        <v>0</v>
      </c>
      <c r="I612" t="s">
        <v>435</v>
      </c>
      <c r="J612" t="s">
        <v>1025</v>
      </c>
      <c r="K612">
        <v>8</v>
      </c>
    </row>
    <row r="613" spans="5:11" ht="12.75">
      <c r="E613" s="199">
        <f t="shared" si="0"/>
        <v>0</v>
      </c>
      <c r="F613">
        <v>3</v>
      </c>
      <c r="G613">
        <v>1</v>
      </c>
      <c r="H613">
        <v>2</v>
      </c>
      <c r="I613" t="s">
        <v>439</v>
      </c>
      <c r="J613" t="s">
        <v>1026</v>
      </c>
      <c r="K613">
        <v>8</v>
      </c>
    </row>
    <row r="614" spans="5:11" ht="12.75">
      <c r="E614" s="199">
        <f t="shared" si="0"/>
        <v>0</v>
      </c>
      <c r="F614">
        <v>3</v>
      </c>
      <c r="G614">
        <v>2</v>
      </c>
      <c r="H614">
        <v>3</v>
      </c>
      <c r="I614" t="s">
        <v>439</v>
      </c>
      <c r="J614" t="s">
        <v>1027</v>
      </c>
      <c r="K614">
        <v>8</v>
      </c>
    </row>
    <row r="615" spans="5:11" ht="12.75">
      <c r="E615" s="199">
        <f t="shared" si="0"/>
        <v>0</v>
      </c>
      <c r="F615">
        <v>3</v>
      </c>
      <c r="G615">
        <v>3</v>
      </c>
      <c r="H615">
        <v>2</v>
      </c>
      <c r="I615" t="s">
        <v>439</v>
      </c>
      <c r="J615" t="s">
        <v>1028</v>
      </c>
      <c r="K615">
        <v>8</v>
      </c>
    </row>
    <row r="616" spans="5:11" ht="12.75">
      <c r="E616" s="199">
        <f t="shared" si="0"/>
        <v>0</v>
      </c>
      <c r="F616">
        <v>3</v>
      </c>
      <c r="G616">
        <v>4</v>
      </c>
      <c r="H616">
        <v>2</v>
      </c>
      <c r="I616" t="s">
        <v>439</v>
      </c>
      <c r="J616" t="s">
        <v>1029</v>
      </c>
      <c r="K616">
        <v>8</v>
      </c>
    </row>
    <row r="617" spans="5:11" ht="12.75">
      <c r="E617" s="199">
        <f t="shared" si="0"/>
        <v>0</v>
      </c>
      <c r="F617">
        <v>3</v>
      </c>
      <c r="G617">
        <v>5</v>
      </c>
      <c r="H617">
        <v>3</v>
      </c>
      <c r="I617" t="s">
        <v>439</v>
      </c>
      <c r="J617" t="s">
        <v>1030</v>
      </c>
      <c r="K617">
        <v>8</v>
      </c>
    </row>
    <row r="618" spans="5:11" ht="12.75">
      <c r="E618" s="199">
        <f t="shared" si="0"/>
        <v>0</v>
      </c>
      <c r="F618">
        <v>3</v>
      </c>
      <c r="G618">
        <v>6</v>
      </c>
      <c r="H618">
        <v>3</v>
      </c>
      <c r="I618" t="s">
        <v>439</v>
      </c>
      <c r="J618" t="s">
        <v>1031</v>
      </c>
      <c r="K618">
        <v>8</v>
      </c>
    </row>
    <row r="619" spans="5:11" ht="12.75">
      <c r="E619" s="199">
        <f t="shared" si="0"/>
        <v>0</v>
      </c>
      <c r="F619">
        <v>4</v>
      </c>
      <c r="G619">
        <v>0</v>
      </c>
      <c r="H619">
        <v>0</v>
      </c>
      <c r="I619" t="s">
        <v>435</v>
      </c>
      <c r="J619" t="s">
        <v>1032</v>
      </c>
      <c r="K619">
        <v>8</v>
      </c>
    </row>
    <row r="620" spans="5:11" ht="12.75">
      <c r="E620" s="199">
        <f t="shared" si="0"/>
        <v>0</v>
      </c>
      <c r="F620">
        <v>4</v>
      </c>
      <c r="G620">
        <v>1</v>
      </c>
      <c r="H620">
        <v>1</v>
      </c>
      <c r="I620" t="s">
        <v>439</v>
      </c>
      <c r="J620" t="s">
        <v>1033</v>
      </c>
      <c r="K620">
        <v>8</v>
      </c>
    </row>
    <row r="621" spans="5:11" ht="12.75">
      <c r="E621" s="199">
        <f t="shared" si="0"/>
        <v>0</v>
      </c>
      <c r="F621">
        <v>4</v>
      </c>
      <c r="G621">
        <v>2</v>
      </c>
      <c r="H621">
        <v>3</v>
      </c>
      <c r="I621" t="s">
        <v>439</v>
      </c>
      <c r="J621" t="s">
        <v>1034</v>
      </c>
      <c r="K621">
        <v>8</v>
      </c>
    </row>
    <row r="622" spans="5:11" ht="12.75">
      <c r="E622" s="199">
        <f t="shared" si="0"/>
        <v>0</v>
      </c>
      <c r="F622">
        <v>4</v>
      </c>
      <c r="G622">
        <v>3</v>
      </c>
      <c r="H622">
        <v>2</v>
      </c>
      <c r="I622" t="s">
        <v>439</v>
      </c>
      <c r="J622" t="s">
        <v>1035</v>
      </c>
      <c r="K622">
        <v>8</v>
      </c>
    </row>
    <row r="623" spans="5:11" ht="12.75">
      <c r="E623" s="199">
        <f t="shared" si="0"/>
        <v>0</v>
      </c>
      <c r="F623">
        <v>4</v>
      </c>
      <c r="G623">
        <v>4</v>
      </c>
      <c r="H623">
        <v>3</v>
      </c>
      <c r="I623" t="s">
        <v>439</v>
      </c>
      <c r="J623" t="s">
        <v>1036</v>
      </c>
      <c r="K623">
        <v>8</v>
      </c>
    </row>
    <row r="624" spans="5:11" ht="12.75">
      <c r="E624" s="199">
        <f t="shared" si="0"/>
        <v>0</v>
      </c>
      <c r="F624">
        <v>4</v>
      </c>
      <c r="G624">
        <v>5</v>
      </c>
      <c r="H624">
        <v>2</v>
      </c>
      <c r="I624" t="s">
        <v>439</v>
      </c>
      <c r="J624" t="s">
        <v>1033</v>
      </c>
      <c r="K624">
        <v>8</v>
      </c>
    </row>
    <row r="625" spans="5:11" ht="12.75">
      <c r="E625" s="199">
        <f t="shared" si="0"/>
        <v>0</v>
      </c>
      <c r="F625">
        <v>4</v>
      </c>
      <c r="G625">
        <v>6</v>
      </c>
      <c r="H625">
        <v>3</v>
      </c>
      <c r="I625" t="s">
        <v>439</v>
      </c>
      <c r="J625" t="s">
        <v>1037</v>
      </c>
      <c r="K625">
        <v>8</v>
      </c>
    </row>
    <row r="626" spans="5:11" ht="12.75">
      <c r="E626" s="199">
        <f t="shared" si="0"/>
        <v>0</v>
      </c>
      <c r="F626">
        <v>4</v>
      </c>
      <c r="G626">
        <v>7</v>
      </c>
      <c r="H626">
        <v>2</v>
      </c>
      <c r="I626" t="s">
        <v>439</v>
      </c>
      <c r="J626" t="s">
        <v>1038</v>
      </c>
      <c r="K626">
        <v>8</v>
      </c>
    </row>
    <row r="627" spans="5:11" ht="12.75">
      <c r="E627" s="199">
        <f t="shared" si="0"/>
        <v>0</v>
      </c>
      <c r="F627">
        <v>4</v>
      </c>
      <c r="G627">
        <v>8</v>
      </c>
      <c r="H627">
        <v>2</v>
      </c>
      <c r="I627" t="s">
        <v>439</v>
      </c>
      <c r="J627" t="s">
        <v>1039</v>
      </c>
      <c r="K627">
        <v>8</v>
      </c>
    </row>
    <row r="628" spans="5:11" ht="12.75">
      <c r="E628" s="199">
        <f t="shared" si="0"/>
        <v>0</v>
      </c>
      <c r="F628">
        <v>5</v>
      </c>
      <c r="G628">
        <v>0</v>
      </c>
      <c r="H628">
        <v>0</v>
      </c>
      <c r="I628" t="s">
        <v>435</v>
      </c>
      <c r="J628" t="s">
        <v>1040</v>
      </c>
      <c r="K628">
        <v>8</v>
      </c>
    </row>
    <row r="629" spans="5:11" ht="12.75">
      <c r="E629" s="199">
        <f t="shared" si="0"/>
        <v>0</v>
      </c>
      <c r="F629">
        <v>5</v>
      </c>
      <c r="G629">
        <v>1</v>
      </c>
      <c r="H629">
        <v>3</v>
      </c>
      <c r="I629" t="s">
        <v>439</v>
      </c>
      <c r="J629" t="s">
        <v>1041</v>
      </c>
      <c r="K629">
        <v>8</v>
      </c>
    </row>
    <row r="630" spans="5:11" ht="12.75">
      <c r="E630" s="199">
        <f t="shared" si="0"/>
        <v>0</v>
      </c>
      <c r="F630">
        <v>5</v>
      </c>
      <c r="G630">
        <v>2</v>
      </c>
      <c r="H630">
        <v>2</v>
      </c>
      <c r="I630" t="s">
        <v>439</v>
      </c>
      <c r="J630" t="s">
        <v>1042</v>
      </c>
      <c r="K630">
        <v>8</v>
      </c>
    </row>
    <row r="631" spans="5:11" ht="12.75">
      <c r="E631" s="199">
        <f t="shared" si="0"/>
        <v>0</v>
      </c>
      <c r="F631">
        <v>5</v>
      </c>
      <c r="G631">
        <v>3</v>
      </c>
      <c r="H631">
        <v>3</v>
      </c>
      <c r="I631" t="s">
        <v>439</v>
      </c>
      <c r="J631" t="s">
        <v>1043</v>
      </c>
      <c r="K631">
        <v>8</v>
      </c>
    </row>
    <row r="632" spans="5:11" ht="12.75">
      <c r="E632" s="199">
        <f t="shared" si="0"/>
        <v>0</v>
      </c>
      <c r="F632">
        <v>5</v>
      </c>
      <c r="G632">
        <v>4</v>
      </c>
      <c r="H632">
        <v>3</v>
      </c>
      <c r="I632" t="s">
        <v>439</v>
      </c>
      <c r="J632" t="s">
        <v>1044</v>
      </c>
      <c r="K632">
        <v>8</v>
      </c>
    </row>
    <row r="633" spans="5:11" ht="12.75">
      <c r="E633" s="199">
        <f t="shared" si="0"/>
        <v>0</v>
      </c>
      <c r="F633">
        <v>5</v>
      </c>
      <c r="G633">
        <v>5</v>
      </c>
      <c r="H633">
        <v>3</v>
      </c>
      <c r="I633" t="s">
        <v>439</v>
      </c>
      <c r="J633" t="s">
        <v>1045</v>
      </c>
      <c r="K633">
        <v>8</v>
      </c>
    </row>
    <row r="634" spans="5:11" ht="12.75">
      <c r="E634" s="199">
        <f t="shared" si="0"/>
        <v>0</v>
      </c>
      <c r="F634">
        <v>6</v>
      </c>
      <c r="G634">
        <v>0</v>
      </c>
      <c r="H634">
        <v>0</v>
      </c>
      <c r="I634" t="s">
        <v>435</v>
      </c>
      <c r="J634" t="s">
        <v>1046</v>
      </c>
      <c r="K634">
        <v>8</v>
      </c>
    </row>
    <row r="635" spans="5:11" ht="12.75">
      <c r="E635" s="199">
        <f t="shared" si="0"/>
        <v>0</v>
      </c>
      <c r="F635">
        <v>6</v>
      </c>
      <c r="G635">
        <v>1</v>
      </c>
      <c r="H635">
        <v>3</v>
      </c>
      <c r="I635" t="s">
        <v>439</v>
      </c>
      <c r="J635" t="s">
        <v>1047</v>
      </c>
      <c r="K635">
        <v>8</v>
      </c>
    </row>
    <row r="636" spans="5:11" ht="12.75">
      <c r="E636" s="199">
        <f t="shared" si="0"/>
        <v>0</v>
      </c>
      <c r="F636">
        <v>6</v>
      </c>
      <c r="G636">
        <v>2</v>
      </c>
      <c r="H636">
        <v>3</v>
      </c>
      <c r="I636" t="s">
        <v>439</v>
      </c>
      <c r="J636" t="s">
        <v>1048</v>
      </c>
      <c r="K636">
        <v>8</v>
      </c>
    </row>
    <row r="637" spans="5:11" ht="12.75">
      <c r="E637" s="199">
        <f t="shared" si="0"/>
        <v>0</v>
      </c>
      <c r="F637">
        <v>6</v>
      </c>
      <c r="G637">
        <v>3</v>
      </c>
      <c r="H637">
        <v>2</v>
      </c>
      <c r="I637" t="s">
        <v>439</v>
      </c>
      <c r="J637" t="s">
        <v>1049</v>
      </c>
      <c r="K637">
        <v>8</v>
      </c>
    </row>
    <row r="638" spans="5:11" ht="12.75">
      <c r="E638" s="199">
        <f t="shared" si="0"/>
        <v>0</v>
      </c>
      <c r="F638">
        <v>6</v>
      </c>
      <c r="G638">
        <v>4</v>
      </c>
      <c r="H638">
        <v>3</v>
      </c>
      <c r="I638" t="s">
        <v>439</v>
      </c>
      <c r="J638" t="s">
        <v>1050</v>
      </c>
      <c r="K638">
        <v>8</v>
      </c>
    </row>
    <row r="639" spans="5:11" ht="12.75">
      <c r="E639" s="199">
        <f t="shared" si="0"/>
        <v>0</v>
      </c>
      <c r="F639">
        <v>6</v>
      </c>
      <c r="G639">
        <v>5</v>
      </c>
      <c r="H639">
        <v>2</v>
      </c>
      <c r="I639" t="s">
        <v>439</v>
      </c>
      <c r="J639" t="s">
        <v>1051</v>
      </c>
      <c r="K639">
        <v>8</v>
      </c>
    </row>
    <row r="640" spans="5:11" ht="12.75">
      <c r="E640" s="199">
        <f t="shared" si="0"/>
        <v>0</v>
      </c>
      <c r="F640">
        <v>7</v>
      </c>
      <c r="G640">
        <v>0</v>
      </c>
      <c r="H640">
        <v>0</v>
      </c>
      <c r="I640" t="s">
        <v>435</v>
      </c>
      <c r="J640" t="s">
        <v>1052</v>
      </c>
      <c r="K640">
        <v>8</v>
      </c>
    </row>
    <row r="641" spans="5:11" ht="12.75">
      <c r="E641" s="199">
        <f t="shared" si="0"/>
        <v>0</v>
      </c>
      <c r="F641">
        <v>7</v>
      </c>
      <c r="G641">
        <v>1</v>
      </c>
      <c r="H641">
        <v>2</v>
      </c>
      <c r="I641" t="s">
        <v>439</v>
      </c>
      <c r="J641" t="s">
        <v>1053</v>
      </c>
      <c r="K641">
        <v>8</v>
      </c>
    </row>
    <row r="642" spans="5:11" ht="12.75">
      <c r="E642" s="199">
        <f t="shared" si="0"/>
        <v>0</v>
      </c>
      <c r="F642">
        <v>7</v>
      </c>
      <c r="G642">
        <v>2</v>
      </c>
      <c r="H642">
        <v>3</v>
      </c>
      <c r="I642" t="s">
        <v>439</v>
      </c>
      <c r="J642" t="s">
        <v>1054</v>
      </c>
      <c r="K642">
        <v>8</v>
      </c>
    </row>
    <row r="643" spans="5:11" ht="12.75">
      <c r="E643" s="199">
        <f t="shared" si="0"/>
        <v>0</v>
      </c>
      <c r="F643">
        <v>7</v>
      </c>
      <c r="G643">
        <v>3</v>
      </c>
      <c r="H643">
        <v>2</v>
      </c>
      <c r="I643" t="s">
        <v>439</v>
      </c>
      <c r="J643" t="s">
        <v>1055</v>
      </c>
      <c r="K643">
        <v>8</v>
      </c>
    </row>
    <row r="644" spans="5:11" ht="12.75">
      <c r="E644" s="199">
        <f t="shared" si="0"/>
        <v>0</v>
      </c>
      <c r="F644">
        <v>7</v>
      </c>
      <c r="G644">
        <v>4</v>
      </c>
      <c r="H644">
        <v>3</v>
      </c>
      <c r="I644" t="s">
        <v>439</v>
      </c>
      <c r="J644" t="s">
        <v>1056</v>
      </c>
      <c r="K644">
        <v>8</v>
      </c>
    </row>
    <row r="645" spans="5:11" ht="12.75">
      <c r="E645" s="199">
        <f t="shared" si="0"/>
        <v>0</v>
      </c>
      <c r="F645">
        <v>7</v>
      </c>
      <c r="G645">
        <v>5</v>
      </c>
      <c r="H645">
        <v>3</v>
      </c>
      <c r="I645" t="s">
        <v>439</v>
      </c>
      <c r="J645" t="s">
        <v>1057</v>
      </c>
      <c r="K645">
        <v>8</v>
      </c>
    </row>
    <row r="646" spans="5:11" ht="12.75">
      <c r="E646" s="199">
        <f t="shared" si="0"/>
        <v>0</v>
      </c>
      <c r="F646">
        <v>8</v>
      </c>
      <c r="G646">
        <v>0</v>
      </c>
      <c r="H646">
        <v>0</v>
      </c>
      <c r="I646" t="s">
        <v>435</v>
      </c>
      <c r="J646" t="s">
        <v>1058</v>
      </c>
      <c r="K646">
        <v>8</v>
      </c>
    </row>
    <row r="647" spans="5:11" ht="12.75">
      <c r="E647" s="199">
        <f t="shared" si="0"/>
        <v>0</v>
      </c>
      <c r="F647">
        <v>8</v>
      </c>
      <c r="G647">
        <v>1</v>
      </c>
      <c r="H647">
        <v>2</v>
      </c>
      <c r="I647" t="s">
        <v>439</v>
      </c>
      <c r="J647" t="s">
        <v>1059</v>
      </c>
      <c r="K647">
        <v>8</v>
      </c>
    </row>
    <row r="648" spans="5:11" ht="12.75">
      <c r="E648" s="199">
        <f t="shared" si="0"/>
        <v>0</v>
      </c>
      <c r="F648">
        <v>8</v>
      </c>
      <c r="G648">
        <v>2</v>
      </c>
      <c r="H648">
        <v>2</v>
      </c>
      <c r="I648" t="s">
        <v>439</v>
      </c>
      <c r="J648" t="s">
        <v>1060</v>
      </c>
      <c r="K648">
        <v>8</v>
      </c>
    </row>
    <row r="649" spans="5:11" ht="12.75">
      <c r="E649" s="199">
        <f t="shared" si="0"/>
        <v>0</v>
      </c>
      <c r="F649">
        <v>8</v>
      </c>
      <c r="G649">
        <v>3</v>
      </c>
      <c r="H649">
        <v>2</v>
      </c>
      <c r="I649" t="s">
        <v>439</v>
      </c>
      <c r="J649" t="s">
        <v>1061</v>
      </c>
      <c r="K649">
        <v>8</v>
      </c>
    </row>
    <row r="650" spans="5:11" ht="12.75">
      <c r="E650" s="199">
        <f t="shared" si="0"/>
        <v>0</v>
      </c>
      <c r="F650">
        <v>8</v>
      </c>
      <c r="G650">
        <v>4</v>
      </c>
      <c r="H650">
        <v>2</v>
      </c>
      <c r="I650" t="s">
        <v>439</v>
      </c>
      <c r="J650" t="s">
        <v>1062</v>
      </c>
      <c r="K650">
        <v>8</v>
      </c>
    </row>
    <row r="651" spans="5:11" ht="12.75">
      <c r="E651" s="199">
        <f t="shared" si="0"/>
        <v>0</v>
      </c>
      <c r="F651">
        <v>8</v>
      </c>
      <c r="G651">
        <v>5</v>
      </c>
      <c r="H651">
        <v>3</v>
      </c>
      <c r="I651" t="s">
        <v>439</v>
      </c>
      <c r="J651" t="s">
        <v>1063</v>
      </c>
      <c r="K651">
        <v>8</v>
      </c>
    </row>
    <row r="652" spans="5:11" ht="12.75">
      <c r="E652" s="199">
        <f t="shared" si="0"/>
        <v>0</v>
      </c>
      <c r="F652">
        <v>8</v>
      </c>
      <c r="G652">
        <v>6</v>
      </c>
      <c r="H652">
        <v>3</v>
      </c>
      <c r="I652" t="s">
        <v>439</v>
      </c>
      <c r="J652" t="s">
        <v>1064</v>
      </c>
      <c r="K652">
        <v>8</v>
      </c>
    </row>
    <row r="653" spans="5:11" ht="12.75">
      <c r="E653" s="199">
        <f t="shared" si="0"/>
        <v>0</v>
      </c>
      <c r="F653">
        <v>9</v>
      </c>
      <c r="G653">
        <v>0</v>
      </c>
      <c r="H653">
        <v>0</v>
      </c>
      <c r="I653" t="s">
        <v>435</v>
      </c>
      <c r="J653" t="s">
        <v>1065</v>
      </c>
      <c r="K653">
        <v>8</v>
      </c>
    </row>
    <row r="654" spans="5:11" ht="12.75">
      <c r="E654" s="199">
        <f t="shared" si="0"/>
        <v>0</v>
      </c>
      <c r="F654">
        <v>9</v>
      </c>
      <c r="G654">
        <v>1</v>
      </c>
      <c r="H654">
        <v>3</v>
      </c>
      <c r="I654" t="s">
        <v>439</v>
      </c>
      <c r="J654" t="s">
        <v>1066</v>
      </c>
      <c r="K654">
        <v>8</v>
      </c>
    </row>
    <row r="655" spans="5:11" ht="12.75">
      <c r="E655" s="199">
        <f t="shared" si="0"/>
        <v>0</v>
      </c>
      <c r="F655">
        <v>9</v>
      </c>
      <c r="G655">
        <v>2</v>
      </c>
      <c r="H655">
        <v>2</v>
      </c>
      <c r="I655" t="s">
        <v>439</v>
      </c>
      <c r="J655" t="s">
        <v>1067</v>
      </c>
      <c r="K655">
        <v>8</v>
      </c>
    </row>
    <row r="656" spans="5:11" ht="12.75">
      <c r="E656" s="199">
        <f t="shared" si="0"/>
        <v>0</v>
      </c>
      <c r="F656">
        <v>9</v>
      </c>
      <c r="G656">
        <v>3</v>
      </c>
      <c r="H656">
        <v>3</v>
      </c>
      <c r="I656" t="s">
        <v>439</v>
      </c>
      <c r="J656" t="s">
        <v>1068</v>
      </c>
      <c r="K656">
        <v>8</v>
      </c>
    </row>
    <row r="657" spans="5:11" ht="12.75">
      <c r="E657" s="199">
        <f t="shared" si="0"/>
        <v>0</v>
      </c>
      <c r="F657">
        <v>9</v>
      </c>
      <c r="G657">
        <v>4</v>
      </c>
      <c r="H657">
        <v>3</v>
      </c>
      <c r="I657" t="s">
        <v>439</v>
      </c>
      <c r="J657" t="s">
        <v>1069</v>
      </c>
      <c r="K657">
        <v>8</v>
      </c>
    </row>
    <row r="658" spans="5:11" ht="12.75">
      <c r="E658" s="199">
        <f t="shared" si="0"/>
        <v>0</v>
      </c>
      <c r="F658">
        <v>9</v>
      </c>
      <c r="G658">
        <v>5</v>
      </c>
      <c r="H658">
        <v>3</v>
      </c>
      <c r="I658" t="s">
        <v>439</v>
      </c>
      <c r="J658" t="s">
        <v>1070</v>
      </c>
      <c r="K658">
        <v>8</v>
      </c>
    </row>
    <row r="659" spans="5:11" ht="12.75">
      <c r="E659" s="199">
        <f t="shared" si="0"/>
        <v>0</v>
      </c>
      <c r="F659">
        <v>9</v>
      </c>
      <c r="G659">
        <v>6</v>
      </c>
      <c r="H659">
        <v>3</v>
      </c>
      <c r="I659" t="s">
        <v>439</v>
      </c>
      <c r="J659" t="s">
        <v>1071</v>
      </c>
      <c r="K659">
        <v>8</v>
      </c>
    </row>
    <row r="660" spans="5:11" ht="12.75">
      <c r="E660" s="199">
        <f t="shared" si="0"/>
        <v>0</v>
      </c>
      <c r="F660">
        <v>9</v>
      </c>
      <c r="G660">
        <v>7</v>
      </c>
      <c r="H660">
        <v>2</v>
      </c>
      <c r="I660" t="s">
        <v>439</v>
      </c>
      <c r="J660" t="s">
        <v>584</v>
      </c>
      <c r="K660">
        <v>8</v>
      </c>
    </row>
    <row r="661" spans="5:11" ht="12.75">
      <c r="E661" s="199">
        <f t="shared" si="0"/>
        <v>0</v>
      </c>
      <c r="F661">
        <v>9</v>
      </c>
      <c r="G661">
        <v>8</v>
      </c>
      <c r="H661">
        <v>2</v>
      </c>
      <c r="I661" t="s">
        <v>439</v>
      </c>
      <c r="J661" t="s">
        <v>1072</v>
      </c>
      <c r="K661">
        <v>8</v>
      </c>
    </row>
    <row r="662" spans="5:11" ht="12.75">
      <c r="E662" s="199">
        <f t="shared" si="0"/>
        <v>0</v>
      </c>
      <c r="F662">
        <v>9</v>
      </c>
      <c r="G662">
        <v>9</v>
      </c>
      <c r="H662">
        <v>2</v>
      </c>
      <c r="I662" t="s">
        <v>439</v>
      </c>
      <c r="J662" t="s">
        <v>1073</v>
      </c>
      <c r="K662">
        <v>8</v>
      </c>
    </row>
    <row r="663" spans="5:11" ht="12.75">
      <c r="E663" s="199">
        <f t="shared" si="0"/>
        <v>0</v>
      </c>
      <c r="F663">
        <v>9</v>
      </c>
      <c r="G663">
        <v>10</v>
      </c>
      <c r="H663">
        <v>2</v>
      </c>
      <c r="I663" t="s">
        <v>439</v>
      </c>
      <c r="J663" t="s">
        <v>1074</v>
      </c>
      <c r="K663">
        <v>8</v>
      </c>
    </row>
    <row r="664" spans="5:11" ht="12.75">
      <c r="E664" s="199">
        <f t="shared" si="0"/>
        <v>0</v>
      </c>
      <c r="F664">
        <v>10</v>
      </c>
      <c r="G664">
        <v>0</v>
      </c>
      <c r="H664">
        <v>0</v>
      </c>
      <c r="I664" t="s">
        <v>435</v>
      </c>
      <c r="J664" t="s">
        <v>1075</v>
      </c>
      <c r="K664">
        <v>8</v>
      </c>
    </row>
    <row r="665" spans="5:11" ht="12.75">
      <c r="E665" s="199">
        <f t="shared" si="0"/>
        <v>0</v>
      </c>
      <c r="F665">
        <v>10</v>
      </c>
      <c r="G665">
        <v>1</v>
      </c>
      <c r="H665">
        <v>1</v>
      </c>
      <c r="I665" t="s">
        <v>439</v>
      </c>
      <c r="J665" t="s">
        <v>1076</v>
      </c>
      <c r="K665">
        <v>8</v>
      </c>
    </row>
    <row r="666" spans="5:11" ht="12.75">
      <c r="E666" s="199">
        <f t="shared" si="0"/>
        <v>0</v>
      </c>
      <c r="F666">
        <v>10</v>
      </c>
      <c r="G666">
        <v>2</v>
      </c>
      <c r="H666">
        <v>1</v>
      </c>
      <c r="I666" t="s">
        <v>439</v>
      </c>
      <c r="J666" t="s">
        <v>1077</v>
      </c>
      <c r="K666">
        <v>8</v>
      </c>
    </row>
    <row r="667" spans="5:11" ht="12.75">
      <c r="E667" s="199">
        <f t="shared" si="0"/>
        <v>0</v>
      </c>
      <c r="F667">
        <v>10</v>
      </c>
      <c r="G667">
        <v>3</v>
      </c>
      <c r="H667">
        <v>2</v>
      </c>
      <c r="I667" t="s">
        <v>439</v>
      </c>
      <c r="J667" t="s">
        <v>1078</v>
      </c>
      <c r="K667">
        <v>8</v>
      </c>
    </row>
    <row r="668" spans="5:11" ht="12.75">
      <c r="E668" s="199">
        <f t="shared" si="0"/>
        <v>0</v>
      </c>
      <c r="F668">
        <v>10</v>
      </c>
      <c r="G668">
        <v>4</v>
      </c>
      <c r="H668">
        <v>3</v>
      </c>
      <c r="I668" t="s">
        <v>439</v>
      </c>
      <c r="J668" t="s">
        <v>1079</v>
      </c>
      <c r="K668">
        <v>8</v>
      </c>
    </row>
    <row r="669" spans="5:11" ht="12.75">
      <c r="E669" s="199">
        <f t="shared" si="0"/>
        <v>0</v>
      </c>
      <c r="F669">
        <v>10</v>
      </c>
      <c r="G669">
        <v>5</v>
      </c>
      <c r="H669">
        <v>3</v>
      </c>
      <c r="I669" t="s">
        <v>439</v>
      </c>
      <c r="J669" t="s">
        <v>1080</v>
      </c>
      <c r="K669">
        <v>8</v>
      </c>
    </row>
    <row r="670" spans="5:11" ht="12.75">
      <c r="E670" s="199">
        <f t="shared" si="0"/>
        <v>0</v>
      </c>
      <c r="F670">
        <v>10</v>
      </c>
      <c r="G670">
        <v>6</v>
      </c>
      <c r="H670">
        <v>2</v>
      </c>
      <c r="I670" t="s">
        <v>439</v>
      </c>
      <c r="J670" t="s">
        <v>1081</v>
      </c>
      <c r="K670">
        <v>8</v>
      </c>
    </row>
    <row r="671" spans="5:11" ht="12.75">
      <c r="E671" s="199">
        <f t="shared" si="0"/>
        <v>0</v>
      </c>
      <c r="F671">
        <v>10</v>
      </c>
      <c r="G671">
        <v>7</v>
      </c>
      <c r="H671">
        <v>3</v>
      </c>
      <c r="I671" t="s">
        <v>439</v>
      </c>
      <c r="J671" t="s">
        <v>1082</v>
      </c>
      <c r="K671">
        <v>8</v>
      </c>
    </row>
    <row r="672" spans="5:11" ht="12.75">
      <c r="E672" s="199">
        <f t="shared" si="0"/>
        <v>0</v>
      </c>
      <c r="F672">
        <v>10</v>
      </c>
      <c r="G672">
        <v>8</v>
      </c>
      <c r="H672">
        <v>2</v>
      </c>
      <c r="I672" t="s">
        <v>439</v>
      </c>
      <c r="J672" t="s">
        <v>1083</v>
      </c>
      <c r="K672">
        <v>8</v>
      </c>
    </row>
    <row r="673" spans="5:11" ht="12.75">
      <c r="E673" s="199">
        <f t="shared" si="0"/>
        <v>0</v>
      </c>
      <c r="F673">
        <v>10</v>
      </c>
      <c r="G673">
        <v>9</v>
      </c>
      <c r="H673">
        <v>2</v>
      </c>
      <c r="I673" t="s">
        <v>439</v>
      </c>
      <c r="J673" t="s">
        <v>1077</v>
      </c>
      <c r="K673">
        <v>8</v>
      </c>
    </row>
    <row r="674" spans="5:11" ht="12.75">
      <c r="E674" s="199">
        <f t="shared" si="0"/>
        <v>0</v>
      </c>
      <c r="F674">
        <v>11</v>
      </c>
      <c r="G674">
        <v>0</v>
      </c>
      <c r="H674">
        <v>0</v>
      </c>
      <c r="I674" t="s">
        <v>435</v>
      </c>
      <c r="J674" t="s">
        <v>1084</v>
      </c>
      <c r="K674">
        <v>8</v>
      </c>
    </row>
    <row r="675" spans="5:11" ht="12.75">
      <c r="E675" s="199">
        <f t="shared" si="0"/>
        <v>0</v>
      </c>
      <c r="F675">
        <v>11</v>
      </c>
      <c r="G675">
        <v>1</v>
      </c>
      <c r="H675">
        <v>1</v>
      </c>
      <c r="I675" t="s">
        <v>439</v>
      </c>
      <c r="J675" t="s">
        <v>1085</v>
      </c>
      <c r="K675">
        <v>8</v>
      </c>
    </row>
    <row r="676" spans="5:11" ht="12.75">
      <c r="E676" s="199">
        <f t="shared" si="0"/>
        <v>0</v>
      </c>
      <c r="F676">
        <v>11</v>
      </c>
      <c r="G676">
        <v>2</v>
      </c>
      <c r="H676">
        <v>1</v>
      </c>
      <c r="I676" t="s">
        <v>439</v>
      </c>
      <c r="J676" t="s">
        <v>1086</v>
      </c>
      <c r="K676">
        <v>8</v>
      </c>
    </row>
    <row r="677" spans="5:11" ht="12.75">
      <c r="E677" s="199">
        <f t="shared" si="0"/>
        <v>0</v>
      </c>
      <c r="F677">
        <v>11</v>
      </c>
      <c r="G677">
        <v>3</v>
      </c>
      <c r="H677">
        <v>2</v>
      </c>
      <c r="I677" t="s">
        <v>439</v>
      </c>
      <c r="J677" t="s">
        <v>1087</v>
      </c>
      <c r="K677">
        <v>8</v>
      </c>
    </row>
    <row r="678" spans="5:11" ht="12.75">
      <c r="E678" s="199">
        <f t="shared" si="0"/>
        <v>0</v>
      </c>
      <c r="F678">
        <v>11</v>
      </c>
      <c r="G678">
        <v>4</v>
      </c>
      <c r="H678">
        <v>3</v>
      </c>
      <c r="I678" t="s">
        <v>439</v>
      </c>
      <c r="J678" t="s">
        <v>1088</v>
      </c>
      <c r="K678">
        <v>8</v>
      </c>
    </row>
    <row r="679" spans="5:11" ht="12.75">
      <c r="E679" s="199">
        <f t="shared" si="0"/>
        <v>0</v>
      </c>
      <c r="F679">
        <v>11</v>
      </c>
      <c r="G679">
        <v>5</v>
      </c>
      <c r="H679">
        <v>2</v>
      </c>
      <c r="I679" t="s">
        <v>439</v>
      </c>
      <c r="J679" t="s">
        <v>1089</v>
      </c>
      <c r="K679">
        <v>8</v>
      </c>
    </row>
    <row r="680" spans="5:11" ht="12.75">
      <c r="E680" s="199">
        <f t="shared" si="0"/>
        <v>0</v>
      </c>
      <c r="F680">
        <v>11</v>
      </c>
      <c r="G680">
        <v>6</v>
      </c>
      <c r="H680">
        <v>3</v>
      </c>
      <c r="I680" t="s">
        <v>439</v>
      </c>
      <c r="J680" t="s">
        <v>1090</v>
      </c>
      <c r="K680">
        <v>8</v>
      </c>
    </row>
    <row r="681" spans="5:11" ht="12.75">
      <c r="E681" s="199">
        <f t="shared" si="0"/>
        <v>0</v>
      </c>
      <c r="F681">
        <v>11</v>
      </c>
      <c r="G681">
        <v>7</v>
      </c>
      <c r="H681">
        <v>2</v>
      </c>
      <c r="I681" t="s">
        <v>439</v>
      </c>
      <c r="J681" t="s">
        <v>1091</v>
      </c>
      <c r="K681">
        <v>8</v>
      </c>
    </row>
    <row r="682" spans="5:11" ht="12.75">
      <c r="E682" s="199">
        <f t="shared" si="0"/>
        <v>0</v>
      </c>
      <c r="F682">
        <v>11</v>
      </c>
      <c r="G682">
        <v>8</v>
      </c>
      <c r="H682">
        <v>2</v>
      </c>
      <c r="I682" t="s">
        <v>439</v>
      </c>
      <c r="J682" t="s">
        <v>1092</v>
      </c>
      <c r="K682">
        <v>8</v>
      </c>
    </row>
    <row r="683" spans="5:11" ht="12.75">
      <c r="E683" s="199">
        <f t="shared" si="0"/>
        <v>0</v>
      </c>
      <c r="F683">
        <v>11</v>
      </c>
      <c r="G683">
        <v>9</v>
      </c>
      <c r="H683">
        <v>2</v>
      </c>
      <c r="I683" t="s">
        <v>439</v>
      </c>
      <c r="J683" t="s">
        <v>1093</v>
      </c>
      <c r="K683">
        <v>8</v>
      </c>
    </row>
    <row r="684" spans="5:11" ht="12.75">
      <c r="E684" s="199">
        <f t="shared" si="0"/>
        <v>0</v>
      </c>
      <c r="F684">
        <v>11</v>
      </c>
      <c r="G684">
        <v>10</v>
      </c>
      <c r="H684">
        <v>2</v>
      </c>
      <c r="I684" t="s">
        <v>439</v>
      </c>
      <c r="J684" t="s">
        <v>1086</v>
      </c>
      <c r="K684">
        <v>8</v>
      </c>
    </row>
    <row r="685" spans="5:11" ht="12.75">
      <c r="E685" s="199">
        <f t="shared" si="0"/>
        <v>0</v>
      </c>
      <c r="F685">
        <v>12</v>
      </c>
      <c r="G685">
        <v>0</v>
      </c>
      <c r="H685">
        <v>0</v>
      </c>
      <c r="I685" t="s">
        <v>435</v>
      </c>
      <c r="J685" t="s">
        <v>1094</v>
      </c>
      <c r="K685">
        <v>8</v>
      </c>
    </row>
    <row r="686" spans="5:11" ht="12.75">
      <c r="E686" s="199">
        <f t="shared" si="0"/>
        <v>0</v>
      </c>
      <c r="F686">
        <v>12</v>
      </c>
      <c r="G686">
        <v>1</v>
      </c>
      <c r="H686">
        <v>3</v>
      </c>
      <c r="I686" t="s">
        <v>439</v>
      </c>
      <c r="J686" t="s">
        <v>1095</v>
      </c>
      <c r="K686">
        <v>8</v>
      </c>
    </row>
    <row r="687" spans="5:11" ht="12.75">
      <c r="E687" s="199">
        <f t="shared" si="0"/>
        <v>0</v>
      </c>
      <c r="F687">
        <v>12</v>
      </c>
      <c r="G687">
        <v>2</v>
      </c>
      <c r="H687">
        <v>3</v>
      </c>
      <c r="I687" t="s">
        <v>439</v>
      </c>
      <c r="J687" t="s">
        <v>1096</v>
      </c>
      <c r="K687">
        <v>8</v>
      </c>
    </row>
    <row r="688" spans="5:11" ht="12.75">
      <c r="E688" s="199">
        <f t="shared" si="0"/>
        <v>0</v>
      </c>
      <c r="F688">
        <v>12</v>
      </c>
      <c r="G688">
        <v>3</v>
      </c>
      <c r="H688">
        <v>3</v>
      </c>
      <c r="I688" t="s">
        <v>439</v>
      </c>
      <c r="J688" t="s">
        <v>1097</v>
      </c>
      <c r="K688">
        <v>8</v>
      </c>
    </row>
    <row r="689" spans="5:11" ht="12.75">
      <c r="E689" s="199">
        <f t="shared" si="0"/>
        <v>0</v>
      </c>
      <c r="F689">
        <v>61</v>
      </c>
      <c r="G689">
        <v>0</v>
      </c>
      <c r="H689">
        <v>0</v>
      </c>
      <c r="I689" t="s">
        <v>643</v>
      </c>
      <c r="J689" t="s">
        <v>1098</v>
      </c>
      <c r="K689">
        <v>8</v>
      </c>
    </row>
    <row r="690" spans="5:11" ht="12.75">
      <c r="E690" s="199">
        <f t="shared" si="0"/>
        <v>0</v>
      </c>
      <c r="F690">
        <v>62</v>
      </c>
      <c r="G690">
        <v>0</v>
      </c>
      <c r="H690">
        <v>0</v>
      </c>
      <c r="I690" t="s">
        <v>643</v>
      </c>
      <c r="J690" t="s">
        <v>1074</v>
      </c>
      <c r="K690">
        <v>8</v>
      </c>
    </row>
    <row r="691" spans="5:11" ht="12.75">
      <c r="E691" s="199">
        <f t="shared" si="0"/>
        <v>0</v>
      </c>
      <c r="F691">
        <v>0</v>
      </c>
      <c r="G691">
        <v>0</v>
      </c>
      <c r="H691">
        <v>0</v>
      </c>
      <c r="I691" t="s">
        <v>432</v>
      </c>
      <c r="J691" t="s">
        <v>443</v>
      </c>
      <c r="K691">
        <v>10</v>
      </c>
    </row>
    <row r="692" spans="5:11" ht="12.75">
      <c r="E692" s="199">
        <f t="shared" si="0"/>
        <v>0</v>
      </c>
      <c r="F692">
        <v>1</v>
      </c>
      <c r="G692">
        <v>0</v>
      </c>
      <c r="H692">
        <v>0</v>
      </c>
      <c r="I692" t="s">
        <v>435</v>
      </c>
      <c r="J692" t="s">
        <v>1099</v>
      </c>
      <c r="K692">
        <v>10</v>
      </c>
    </row>
    <row r="693" spans="5:11" ht="12.75">
      <c r="E693" s="199">
        <f t="shared" si="0"/>
        <v>0</v>
      </c>
      <c r="F693">
        <v>1</v>
      </c>
      <c r="G693">
        <v>1</v>
      </c>
      <c r="H693">
        <v>1</v>
      </c>
      <c r="I693" t="s">
        <v>439</v>
      </c>
      <c r="J693" t="s">
        <v>1100</v>
      </c>
      <c r="K693">
        <v>10</v>
      </c>
    </row>
    <row r="694" spans="5:11" ht="12.75">
      <c r="E694" s="199">
        <f t="shared" si="0"/>
        <v>0</v>
      </c>
      <c r="F694">
        <v>1</v>
      </c>
      <c r="G694">
        <v>2</v>
      </c>
      <c r="H694">
        <v>2</v>
      </c>
      <c r="I694" t="s">
        <v>439</v>
      </c>
      <c r="J694" t="s">
        <v>1100</v>
      </c>
      <c r="K694">
        <v>10</v>
      </c>
    </row>
    <row r="695" spans="5:11" ht="12.75">
      <c r="E695" s="199">
        <f t="shared" si="0"/>
        <v>0</v>
      </c>
      <c r="F695">
        <v>1</v>
      </c>
      <c r="G695">
        <v>3</v>
      </c>
      <c r="H695">
        <v>2</v>
      </c>
      <c r="I695" t="s">
        <v>439</v>
      </c>
      <c r="J695" t="s">
        <v>1101</v>
      </c>
      <c r="K695">
        <v>10</v>
      </c>
    </row>
    <row r="696" spans="5:11" ht="12.75">
      <c r="E696" s="199">
        <f t="shared" si="0"/>
        <v>0</v>
      </c>
      <c r="F696">
        <v>1</v>
      </c>
      <c r="G696">
        <v>4</v>
      </c>
      <c r="H696">
        <v>2</v>
      </c>
      <c r="I696" t="s">
        <v>439</v>
      </c>
      <c r="J696" t="s">
        <v>1102</v>
      </c>
      <c r="K696">
        <v>10</v>
      </c>
    </row>
    <row r="697" spans="5:11" ht="12.75">
      <c r="E697" s="199">
        <f t="shared" si="0"/>
        <v>0</v>
      </c>
      <c r="F697">
        <v>1</v>
      </c>
      <c r="G697">
        <v>5</v>
      </c>
      <c r="H697">
        <v>2</v>
      </c>
      <c r="I697" t="s">
        <v>439</v>
      </c>
      <c r="J697" t="s">
        <v>1103</v>
      </c>
      <c r="K697">
        <v>10</v>
      </c>
    </row>
    <row r="698" spans="5:11" ht="12.75">
      <c r="E698" s="199">
        <f t="shared" si="0"/>
        <v>0</v>
      </c>
      <c r="F698">
        <v>1</v>
      </c>
      <c r="G698">
        <v>6</v>
      </c>
      <c r="H698">
        <v>2</v>
      </c>
      <c r="I698" t="s">
        <v>439</v>
      </c>
      <c r="J698" t="s">
        <v>1104</v>
      </c>
      <c r="K698">
        <v>10</v>
      </c>
    </row>
    <row r="699" spans="5:11" ht="12.75">
      <c r="E699" s="199">
        <f t="shared" si="0"/>
        <v>0</v>
      </c>
      <c r="F699">
        <v>1</v>
      </c>
      <c r="G699">
        <v>7</v>
      </c>
      <c r="H699">
        <v>2</v>
      </c>
      <c r="I699" t="s">
        <v>439</v>
      </c>
      <c r="J699" t="s">
        <v>1105</v>
      </c>
      <c r="K699">
        <v>10</v>
      </c>
    </row>
    <row r="700" spans="5:11" ht="12.75">
      <c r="E700" s="199">
        <f t="shared" si="0"/>
        <v>0</v>
      </c>
      <c r="F700">
        <v>1</v>
      </c>
      <c r="G700">
        <v>8</v>
      </c>
      <c r="H700">
        <v>3</v>
      </c>
      <c r="I700" t="s">
        <v>439</v>
      </c>
      <c r="J700" t="s">
        <v>1106</v>
      </c>
      <c r="K700">
        <v>10</v>
      </c>
    </row>
    <row r="701" spans="5:11" ht="12.75">
      <c r="E701" s="199">
        <f t="shared" si="0"/>
        <v>0</v>
      </c>
      <c r="F701">
        <v>2</v>
      </c>
      <c r="G701">
        <v>0</v>
      </c>
      <c r="H701">
        <v>0</v>
      </c>
      <c r="I701" t="s">
        <v>435</v>
      </c>
      <c r="J701" t="s">
        <v>1107</v>
      </c>
      <c r="K701">
        <v>10</v>
      </c>
    </row>
    <row r="702" spans="5:11" ht="12.75">
      <c r="E702" s="199">
        <f t="shared" si="0"/>
        <v>0</v>
      </c>
      <c r="F702">
        <v>2</v>
      </c>
      <c r="G702">
        <v>1</v>
      </c>
      <c r="H702">
        <v>1</v>
      </c>
      <c r="I702" t="s">
        <v>439</v>
      </c>
      <c r="J702" t="s">
        <v>1108</v>
      </c>
      <c r="K702">
        <v>10</v>
      </c>
    </row>
    <row r="703" spans="5:11" ht="12.75">
      <c r="E703" s="199">
        <f t="shared" si="0"/>
        <v>0</v>
      </c>
      <c r="F703">
        <v>2</v>
      </c>
      <c r="G703">
        <v>2</v>
      </c>
      <c r="H703">
        <v>2</v>
      </c>
      <c r="I703" t="s">
        <v>439</v>
      </c>
      <c r="J703" t="s">
        <v>1109</v>
      </c>
      <c r="K703">
        <v>10</v>
      </c>
    </row>
    <row r="704" spans="5:11" ht="12.75">
      <c r="E704" s="199">
        <f t="shared" si="0"/>
        <v>0</v>
      </c>
      <c r="F704">
        <v>2</v>
      </c>
      <c r="G704">
        <v>3</v>
      </c>
      <c r="H704">
        <v>2</v>
      </c>
      <c r="I704" t="s">
        <v>439</v>
      </c>
      <c r="J704" t="s">
        <v>1110</v>
      </c>
      <c r="K704">
        <v>10</v>
      </c>
    </row>
    <row r="705" spans="5:11" ht="12.75">
      <c r="E705" s="199">
        <f t="shared" si="0"/>
        <v>0</v>
      </c>
      <c r="F705">
        <v>2</v>
      </c>
      <c r="G705">
        <v>4</v>
      </c>
      <c r="H705">
        <v>3</v>
      </c>
      <c r="I705" t="s">
        <v>439</v>
      </c>
      <c r="J705" t="s">
        <v>1111</v>
      </c>
      <c r="K705">
        <v>10</v>
      </c>
    </row>
    <row r="706" spans="5:11" ht="12.75">
      <c r="E706" s="199">
        <f t="shared" si="0"/>
        <v>0</v>
      </c>
      <c r="F706">
        <v>2</v>
      </c>
      <c r="G706">
        <v>5</v>
      </c>
      <c r="H706">
        <v>2</v>
      </c>
      <c r="I706" t="s">
        <v>439</v>
      </c>
      <c r="J706" t="s">
        <v>1112</v>
      </c>
      <c r="K706">
        <v>10</v>
      </c>
    </row>
    <row r="707" spans="5:11" ht="12.75">
      <c r="E707" s="199">
        <f t="shared" si="0"/>
        <v>0</v>
      </c>
      <c r="F707">
        <v>2</v>
      </c>
      <c r="G707">
        <v>6</v>
      </c>
      <c r="H707">
        <v>2</v>
      </c>
      <c r="I707" t="s">
        <v>439</v>
      </c>
      <c r="J707" t="s">
        <v>1108</v>
      </c>
      <c r="K707">
        <v>10</v>
      </c>
    </row>
    <row r="708" spans="5:11" ht="12.75">
      <c r="E708" s="199">
        <f t="shared" si="0"/>
        <v>0</v>
      </c>
      <c r="F708">
        <v>2</v>
      </c>
      <c r="G708">
        <v>7</v>
      </c>
      <c r="H708">
        <v>2</v>
      </c>
      <c r="I708" t="s">
        <v>439</v>
      </c>
      <c r="J708" t="s">
        <v>1113</v>
      </c>
      <c r="K708">
        <v>10</v>
      </c>
    </row>
    <row r="709" spans="5:11" ht="12.75">
      <c r="E709" s="199">
        <f t="shared" si="0"/>
        <v>0</v>
      </c>
      <c r="F709">
        <v>2</v>
      </c>
      <c r="G709">
        <v>8</v>
      </c>
      <c r="H709">
        <v>2</v>
      </c>
      <c r="I709" t="s">
        <v>439</v>
      </c>
      <c r="J709" t="s">
        <v>1114</v>
      </c>
      <c r="K709">
        <v>10</v>
      </c>
    </row>
    <row r="710" spans="5:11" ht="12.75">
      <c r="E710" s="199">
        <f t="shared" si="0"/>
        <v>0</v>
      </c>
      <c r="F710">
        <v>2</v>
      </c>
      <c r="G710">
        <v>9</v>
      </c>
      <c r="H710">
        <v>2</v>
      </c>
      <c r="I710" t="s">
        <v>439</v>
      </c>
      <c r="J710" t="s">
        <v>1115</v>
      </c>
      <c r="K710">
        <v>10</v>
      </c>
    </row>
    <row r="711" spans="5:11" ht="12.75">
      <c r="E711" s="199">
        <f t="shared" si="0"/>
        <v>0</v>
      </c>
      <c r="F711">
        <v>2</v>
      </c>
      <c r="G711">
        <v>10</v>
      </c>
      <c r="H711">
        <v>2</v>
      </c>
      <c r="I711" t="s">
        <v>439</v>
      </c>
      <c r="J711" t="s">
        <v>1116</v>
      </c>
      <c r="K711">
        <v>10</v>
      </c>
    </row>
    <row r="712" spans="5:11" ht="12.75">
      <c r="E712" s="199">
        <f t="shared" si="0"/>
        <v>0</v>
      </c>
      <c r="F712">
        <v>2</v>
      </c>
      <c r="G712">
        <v>11</v>
      </c>
      <c r="H712">
        <v>3</v>
      </c>
      <c r="I712" t="s">
        <v>439</v>
      </c>
      <c r="J712" t="s">
        <v>1117</v>
      </c>
      <c r="K712">
        <v>10</v>
      </c>
    </row>
    <row r="713" spans="5:11" ht="12.75">
      <c r="E713" s="199">
        <f t="shared" si="0"/>
        <v>0</v>
      </c>
      <c r="F713">
        <v>3</v>
      </c>
      <c r="G713">
        <v>0</v>
      </c>
      <c r="H713">
        <v>0</v>
      </c>
      <c r="I713" t="s">
        <v>435</v>
      </c>
      <c r="J713" t="s">
        <v>1118</v>
      </c>
      <c r="K713">
        <v>10</v>
      </c>
    </row>
    <row r="714" spans="5:11" ht="12.75">
      <c r="E714" s="199">
        <f t="shared" si="0"/>
        <v>0</v>
      </c>
      <c r="F714">
        <v>3</v>
      </c>
      <c r="G714">
        <v>1</v>
      </c>
      <c r="H714">
        <v>2</v>
      </c>
      <c r="I714" t="s">
        <v>439</v>
      </c>
      <c r="J714" t="s">
        <v>1119</v>
      </c>
      <c r="K714">
        <v>10</v>
      </c>
    </row>
    <row r="715" spans="5:11" ht="12.75">
      <c r="E715" s="199">
        <f t="shared" si="0"/>
        <v>0</v>
      </c>
      <c r="F715">
        <v>3</v>
      </c>
      <c r="G715">
        <v>2</v>
      </c>
      <c r="H715">
        <v>3</v>
      </c>
      <c r="I715" t="s">
        <v>439</v>
      </c>
      <c r="J715" t="s">
        <v>1120</v>
      </c>
      <c r="K715">
        <v>10</v>
      </c>
    </row>
    <row r="716" spans="5:11" ht="12.75">
      <c r="E716" s="199">
        <f t="shared" si="0"/>
        <v>0</v>
      </c>
      <c r="F716">
        <v>3</v>
      </c>
      <c r="G716">
        <v>3</v>
      </c>
      <c r="H716">
        <v>2</v>
      </c>
      <c r="I716" t="s">
        <v>439</v>
      </c>
      <c r="J716" t="s">
        <v>1121</v>
      </c>
      <c r="K716">
        <v>10</v>
      </c>
    </row>
    <row r="717" spans="5:11" ht="12.75">
      <c r="E717" s="199">
        <f t="shared" si="0"/>
        <v>0</v>
      </c>
      <c r="F717">
        <v>3</v>
      </c>
      <c r="G717">
        <v>4</v>
      </c>
      <c r="H717">
        <v>2</v>
      </c>
      <c r="I717" t="s">
        <v>439</v>
      </c>
      <c r="J717" t="s">
        <v>1122</v>
      </c>
      <c r="K717">
        <v>10</v>
      </c>
    </row>
    <row r="718" spans="5:11" ht="12.75">
      <c r="E718" s="199">
        <f t="shared" si="0"/>
        <v>0</v>
      </c>
      <c r="F718">
        <v>3</v>
      </c>
      <c r="G718">
        <v>5</v>
      </c>
      <c r="H718">
        <v>2</v>
      </c>
      <c r="I718" t="s">
        <v>439</v>
      </c>
      <c r="J718" t="s">
        <v>1123</v>
      </c>
      <c r="K718">
        <v>10</v>
      </c>
    </row>
    <row r="719" spans="5:11" ht="12.75">
      <c r="E719" s="199">
        <f t="shared" si="0"/>
        <v>0</v>
      </c>
      <c r="F719">
        <v>4</v>
      </c>
      <c r="G719">
        <v>0</v>
      </c>
      <c r="H719">
        <v>0</v>
      </c>
      <c r="I719" t="s">
        <v>435</v>
      </c>
      <c r="J719" t="s">
        <v>1124</v>
      </c>
      <c r="K719">
        <v>10</v>
      </c>
    </row>
    <row r="720" spans="5:11" ht="12.75">
      <c r="E720" s="199">
        <f t="shared" si="0"/>
        <v>0</v>
      </c>
      <c r="F720">
        <v>4</v>
      </c>
      <c r="G720">
        <v>1</v>
      </c>
      <c r="H720">
        <v>1</v>
      </c>
      <c r="I720" t="s">
        <v>439</v>
      </c>
      <c r="J720" t="s">
        <v>1125</v>
      </c>
      <c r="K720">
        <v>10</v>
      </c>
    </row>
    <row r="721" spans="5:11" ht="12.75">
      <c r="E721" s="199">
        <f t="shared" si="0"/>
        <v>0</v>
      </c>
      <c r="F721">
        <v>4</v>
      </c>
      <c r="G721">
        <v>2</v>
      </c>
      <c r="H721">
        <v>2</v>
      </c>
      <c r="I721" t="s">
        <v>439</v>
      </c>
      <c r="J721" t="s">
        <v>1126</v>
      </c>
      <c r="K721">
        <v>10</v>
      </c>
    </row>
    <row r="722" spans="5:11" ht="12.75">
      <c r="E722" s="199">
        <f t="shared" si="0"/>
        <v>0</v>
      </c>
      <c r="F722">
        <v>4</v>
      </c>
      <c r="G722">
        <v>3</v>
      </c>
      <c r="H722">
        <v>2</v>
      </c>
      <c r="I722" t="s">
        <v>439</v>
      </c>
      <c r="J722" t="s">
        <v>1127</v>
      </c>
      <c r="K722">
        <v>10</v>
      </c>
    </row>
    <row r="723" spans="5:11" ht="12.75">
      <c r="E723" s="199">
        <f t="shared" si="0"/>
        <v>0</v>
      </c>
      <c r="F723">
        <v>4</v>
      </c>
      <c r="G723">
        <v>4</v>
      </c>
      <c r="H723">
        <v>2</v>
      </c>
      <c r="I723" t="s">
        <v>439</v>
      </c>
      <c r="J723" t="s">
        <v>1128</v>
      </c>
      <c r="K723">
        <v>10</v>
      </c>
    </row>
    <row r="724" spans="5:11" ht="12.75">
      <c r="E724" s="199">
        <f t="shared" si="0"/>
        <v>0</v>
      </c>
      <c r="F724">
        <v>4</v>
      </c>
      <c r="G724">
        <v>5</v>
      </c>
      <c r="H724">
        <v>2</v>
      </c>
      <c r="I724" t="s">
        <v>439</v>
      </c>
      <c r="J724" t="s">
        <v>1125</v>
      </c>
      <c r="K724">
        <v>10</v>
      </c>
    </row>
    <row r="725" spans="5:11" ht="12.75">
      <c r="E725" s="199">
        <f t="shared" si="0"/>
        <v>0</v>
      </c>
      <c r="F725">
        <v>4</v>
      </c>
      <c r="G725">
        <v>6</v>
      </c>
      <c r="H725">
        <v>2</v>
      </c>
      <c r="I725" t="s">
        <v>439</v>
      </c>
      <c r="J725" t="s">
        <v>1129</v>
      </c>
      <c r="K725">
        <v>10</v>
      </c>
    </row>
    <row r="726" spans="5:11" ht="12.75">
      <c r="E726" s="199">
        <f t="shared" si="0"/>
        <v>0</v>
      </c>
      <c r="F726">
        <v>4</v>
      </c>
      <c r="G726">
        <v>7</v>
      </c>
      <c r="H726">
        <v>2</v>
      </c>
      <c r="I726" t="s">
        <v>439</v>
      </c>
      <c r="J726" t="s">
        <v>1130</v>
      </c>
      <c r="K726">
        <v>10</v>
      </c>
    </row>
    <row r="727" spans="5:11" ht="12.75">
      <c r="E727" s="199">
        <f t="shared" si="0"/>
        <v>0</v>
      </c>
      <c r="F727">
        <v>4</v>
      </c>
      <c r="G727">
        <v>8</v>
      </c>
      <c r="H727">
        <v>2</v>
      </c>
      <c r="I727" t="s">
        <v>439</v>
      </c>
      <c r="J727" t="s">
        <v>1131</v>
      </c>
      <c r="K727">
        <v>10</v>
      </c>
    </row>
    <row r="728" spans="5:11" ht="12.75">
      <c r="E728" s="199">
        <f t="shared" si="0"/>
        <v>0</v>
      </c>
      <c r="F728">
        <v>5</v>
      </c>
      <c r="G728">
        <v>0</v>
      </c>
      <c r="H728">
        <v>0</v>
      </c>
      <c r="I728" t="s">
        <v>435</v>
      </c>
      <c r="J728" t="s">
        <v>1132</v>
      </c>
      <c r="K728">
        <v>10</v>
      </c>
    </row>
    <row r="729" spans="5:11" ht="12.75">
      <c r="E729" s="199">
        <f t="shared" si="0"/>
        <v>0</v>
      </c>
      <c r="F729">
        <v>5</v>
      </c>
      <c r="G729">
        <v>1</v>
      </c>
      <c r="H729">
        <v>1</v>
      </c>
      <c r="I729" t="s">
        <v>439</v>
      </c>
      <c r="J729" t="s">
        <v>1133</v>
      </c>
      <c r="K729">
        <v>10</v>
      </c>
    </row>
    <row r="730" spans="5:11" ht="12.75">
      <c r="E730" s="199">
        <f t="shared" si="0"/>
        <v>0</v>
      </c>
      <c r="F730">
        <v>5</v>
      </c>
      <c r="G730">
        <v>2</v>
      </c>
      <c r="H730">
        <v>2</v>
      </c>
      <c r="I730" t="s">
        <v>439</v>
      </c>
      <c r="J730" t="s">
        <v>1134</v>
      </c>
      <c r="K730">
        <v>10</v>
      </c>
    </row>
    <row r="731" spans="5:11" ht="12.75">
      <c r="E731" s="199">
        <f t="shared" si="0"/>
        <v>0</v>
      </c>
      <c r="F731">
        <v>5</v>
      </c>
      <c r="G731">
        <v>3</v>
      </c>
      <c r="H731">
        <v>2</v>
      </c>
      <c r="I731" t="s">
        <v>439</v>
      </c>
      <c r="J731" t="s">
        <v>1135</v>
      </c>
      <c r="K731">
        <v>10</v>
      </c>
    </row>
    <row r="732" spans="5:11" ht="12.75">
      <c r="E732" s="199">
        <f t="shared" si="0"/>
        <v>0</v>
      </c>
      <c r="F732">
        <v>5</v>
      </c>
      <c r="G732">
        <v>4</v>
      </c>
      <c r="H732">
        <v>2</v>
      </c>
      <c r="I732" t="s">
        <v>439</v>
      </c>
      <c r="J732" t="s">
        <v>1136</v>
      </c>
      <c r="K732">
        <v>10</v>
      </c>
    </row>
    <row r="733" spans="5:11" ht="12.75">
      <c r="E733" s="199">
        <f t="shared" si="0"/>
        <v>0</v>
      </c>
      <c r="F733">
        <v>5</v>
      </c>
      <c r="G733">
        <v>5</v>
      </c>
      <c r="H733">
        <v>2</v>
      </c>
      <c r="I733" t="s">
        <v>439</v>
      </c>
      <c r="J733" t="s">
        <v>1137</v>
      </c>
      <c r="K733">
        <v>10</v>
      </c>
    </row>
    <row r="734" spans="5:11" ht="12.75">
      <c r="E734" s="199">
        <f t="shared" si="0"/>
        <v>0</v>
      </c>
      <c r="F734">
        <v>5</v>
      </c>
      <c r="G734">
        <v>6</v>
      </c>
      <c r="H734">
        <v>2</v>
      </c>
      <c r="I734" t="s">
        <v>439</v>
      </c>
      <c r="J734" t="s">
        <v>1138</v>
      </c>
      <c r="K734">
        <v>10</v>
      </c>
    </row>
    <row r="735" spans="5:11" ht="12.75">
      <c r="E735" s="199">
        <f t="shared" si="0"/>
        <v>0</v>
      </c>
      <c r="F735">
        <v>5</v>
      </c>
      <c r="G735">
        <v>7</v>
      </c>
      <c r="H735">
        <v>2</v>
      </c>
      <c r="I735" t="s">
        <v>439</v>
      </c>
      <c r="J735" t="s">
        <v>1133</v>
      </c>
      <c r="K735">
        <v>10</v>
      </c>
    </row>
    <row r="736" spans="5:11" ht="12.75">
      <c r="E736" s="199">
        <f t="shared" si="0"/>
        <v>0</v>
      </c>
      <c r="F736">
        <v>5</v>
      </c>
      <c r="G736">
        <v>8</v>
      </c>
      <c r="H736">
        <v>2</v>
      </c>
      <c r="I736" t="s">
        <v>439</v>
      </c>
      <c r="J736" t="s">
        <v>1139</v>
      </c>
      <c r="K736">
        <v>10</v>
      </c>
    </row>
    <row r="737" spans="5:11" ht="12.75">
      <c r="E737" s="199">
        <f t="shared" si="0"/>
        <v>0</v>
      </c>
      <c r="F737">
        <v>5</v>
      </c>
      <c r="G737">
        <v>9</v>
      </c>
      <c r="H737">
        <v>2</v>
      </c>
      <c r="I737" t="s">
        <v>439</v>
      </c>
      <c r="J737" t="s">
        <v>1140</v>
      </c>
      <c r="K737">
        <v>10</v>
      </c>
    </row>
    <row r="738" spans="5:11" ht="12.75">
      <c r="E738" s="199">
        <f t="shared" si="0"/>
        <v>0</v>
      </c>
      <c r="F738">
        <v>5</v>
      </c>
      <c r="G738">
        <v>10</v>
      </c>
      <c r="H738">
        <v>2</v>
      </c>
      <c r="I738" t="s">
        <v>439</v>
      </c>
      <c r="J738" t="s">
        <v>1141</v>
      </c>
      <c r="K738">
        <v>10</v>
      </c>
    </row>
    <row r="739" spans="5:11" ht="12.75">
      <c r="E739" s="199">
        <f t="shared" si="0"/>
        <v>0</v>
      </c>
      <c r="F739">
        <v>6</v>
      </c>
      <c r="G739">
        <v>0</v>
      </c>
      <c r="H739">
        <v>0</v>
      </c>
      <c r="I739" t="s">
        <v>435</v>
      </c>
      <c r="J739" t="s">
        <v>1142</v>
      </c>
      <c r="K739">
        <v>10</v>
      </c>
    </row>
    <row r="740" spans="5:11" ht="12.75">
      <c r="E740" s="199">
        <f t="shared" si="0"/>
        <v>0</v>
      </c>
      <c r="F740">
        <v>6</v>
      </c>
      <c r="G740">
        <v>2</v>
      </c>
      <c r="H740">
        <v>2</v>
      </c>
      <c r="I740" t="s">
        <v>439</v>
      </c>
      <c r="J740" t="s">
        <v>1143</v>
      </c>
      <c r="K740">
        <v>10</v>
      </c>
    </row>
    <row r="741" spans="5:11" ht="12.75">
      <c r="E741" s="199">
        <f t="shared" si="0"/>
        <v>0</v>
      </c>
      <c r="F741">
        <v>6</v>
      </c>
      <c r="G741">
        <v>3</v>
      </c>
      <c r="H741">
        <v>2</v>
      </c>
      <c r="I741" t="s">
        <v>439</v>
      </c>
      <c r="J741" t="s">
        <v>1144</v>
      </c>
      <c r="K741">
        <v>10</v>
      </c>
    </row>
    <row r="742" spans="5:11" ht="12.75">
      <c r="E742" s="199">
        <f t="shared" si="0"/>
        <v>0</v>
      </c>
      <c r="F742">
        <v>6</v>
      </c>
      <c r="G742">
        <v>7</v>
      </c>
      <c r="H742">
        <v>3</v>
      </c>
      <c r="I742" t="s">
        <v>439</v>
      </c>
      <c r="J742" t="s">
        <v>1145</v>
      </c>
      <c r="K742">
        <v>10</v>
      </c>
    </row>
    <row r="743" spans="5:11" ht="12.75">
      <c r="E743" s="199">
        <f t="shared" si="0"/>
        <v>0</v>
      </c>
      <c r="F743">
        <v>6</v>
      </c>
      <c r="G743">
        <v>8</v>
      </c>
      <c r="H743">
        <v>2</v>
      </c>
      <c r="I743" t="s">
        <v>439</v>
      </c>
      <c r="J743" t="s">
        <v>1146</v>
      </c>
      <c r="K743">
        <v>10</v>
      </c>
    </row>
    <row r="744" spans="5:11" ht="12.75">
      <c r="E744" s="199">
        <f t="shared" si="0"/>
        <v>0</v>
      </c>
      <c r="F744">
        <v>6</v>
      </c>
      <c r="G744">
        <v>10</v>
      </c>
      <c r="H744">
        <v>3</v>
      </c>
      <c r="I744" t="s">
        <v>439</v>
      </c>
      <c r="J744" t="s">
        <v>1147</v>
      </c>
      <c r="K744">
        <v>10</v>
      </c>
    </row>
    <row r="745" spans="5:11" ht="12.75">
      <c r="E745" s="199">
        <f t="shared" si="0"/>
        <v>0</v>
      </c>
      <c r="F745">
        <v>6</v>
      </c>
      <c r="G745">
        <v>11</v>
      </c>
      <c r="H745">
        <v>3</v>
      </c>
      <c r="I745" t="s">
        <v>439</v>
      </c>
      <c r="J745" t="s">
        <v>1148</v>
      </c>
      <c r="K745">
        <v>10</v>
      </c>
    </row>
    <row r="746" spans="5:11" ht="12.75">
      <c r="E746" s="199">
        <f t="shared" si="0"/>
        <v>0</v>
      </c>
      <c r="F746">
        <v>7</v>
      </c>
      <c r="G746">
        <v>0</v>
      </c>
      <c r="H746">
        <v>0</v>
      </c>
      <c r="I746" t="s">
        <v>435</v>
      </c>
      <c r="J746" t="s">
        <v>1149</v>
      </c>
      <c r="K746">
        <v>10</v>
      </c>
    </row>
    <row r="747" spans="5:11" ht="12.75">
      <c r="E747" s="199">
        <f t="shared" si="0"/>
        <v>0</v>
      </c>
      <c r="F747">
        <v>7</v>
      </c>
      <c r="G747">
        <v>1</v>
      </c>
      <c r="H747">
        <v>2</v>
      </c>
      <c r="I747" t="s">
        <v>439</v>
      </c>
      <c r="J747" t="s">
        <v>1150</v>
      </c>
      <c r="K747">
        <v>10</v>
      </c>
    </row>
    <row r="748" spans="5:11" ht="12.75">
      <c r="E748" s="199">
        <f t="shared" si="0"/>
        <v>0</v>
      </c>
      <c r="F748">
        <v>7</v>
      </c>
      <c r="G748">
        <v>2</v>
      </c>
      <c r="H748">
        <v>3</v>
      </c>
      <c r="I748" t="s">
        <v>439</v>
      </c>
      <c r="J748" t="s">
        <v>1151</v>
      </c>
      <c r="K748">
        <v>10</v>
      </c>
    </row>
    <row r="749" spans="5:11" ht="12.75">
      <c r="E749" s="199">
        <f t="shared" si="0"/>
        <v>0</v>
      </c>
      <c r="F749">
        <v>7</v>
      </c>
      <c r="G749">
        <v>3</v>
      </c>
      <c r="H749">
        <v>2</v>
      </c>
      <c r="I749" t="s">
        <v>439</v>
      </c>
      <c r="J749" t="s">
        <v>1152</v>
      </c>
      <c r="K749">
        <v>10</v>
      </c>
    </row>
    <row r="750" spans="5:11" ht="12.75">
      <c r="E750" s="199">
        <f t="shared" si="0"/>
        <v>0</v>
      </c>
      <c r="F750">
        <v>7</v>
      </c>
      <c r="G750">
        <v>4</v>
      </c>
      <c r="H750">
        <v>3</v>
      </c>
      <c r="I750" t="s">
        <v>439</v>
      </c>
      <c r="J750" t="s">
        <v>1153</v>
      </c>
      <c r="K750">
        <v>10</v>
      </c>
    </row>
    <row r="751" spans="5:11" ht="12.75">
      <c r="E751" s="199">
        <f t="shared" si="0"/>
        <v>0</v>
      </c>
      <c r="F751">
        <v>7</v>
      </c>
      <c r="G751">
        <v>5</v>
      </c>
      <c r="H751">
        <v>2</v>
      </c>
      <c r="I751" t="s">
        <v>439</v>
      </c>
      <c r="J751" t="s">
        <v>1154</v>
      </c>
      <c r="K751">
        <v>10</v>
      </c>
    </row>
    <row r="752" spans="5:11" ht="12.75">
      <c r="E752" s="199">
        <f t="shared" si="0"/>
        <v>0</v>
      </c>
      <c r="F752">
        <v>7</v>
      </c>
      <c r="G752">
        <v>6</v>
      </c>
      <c r="H752">
        <v>2</v>
      </c>
      <c r="I752" t="s">
        <v>439</v>
      </c>
      <c r="J752" t="s">
        <v>1155</v>
      </c>
      <c r="K752">
        <v>10</v>
      </c>
    </row>
    <row r="753" spans="5:11" ht="12.75">
      <c r="E753" s="199">
        <f t="shared" si="0"/>
        <v>0</v>
      </c>
      <c r="F753">
        <v>7</v>
      </c>
      <c r="G753">
        <v>7</v>
      </c>
      <c r="H753">
        <v>2</v>
      </c>
      <c r="I753" t="s">
        <v>439</v>
      </c>
      <c r="J753" t="s">
        <v>1156</v>
      </c>
      <c r="K753">
        <v>10</v>
      </c>
    </row>
    <row r="754" spans="5:11" ht="12.75">
      <c r="E754" s="199">
        <f t="shared" si="0"/>
        <v>0</v>
      </c>
      <c r="F754">
        <v>7</v>
      </c>
      <c r="G754">
        <v>8</v>
      </c>
      <c r="H754">
        <v>2</v>
      </c>
      <c r="I754" t="s">
        <v>439</v>
      </c>
      <c r="J754" t="s">
        <v>1157</v>
      </c>
      <c r="K754">
        <v>10</v>
      </c>
    </row>
    <row r="755" spans="5:11" ht="12.75">
      <c r="E755" s="199">
        <f t="shared" si="0"/>
        <v>0</v>
      </c>
      <c r="F755">
        <v>8</v>
      </c>
      <c r="G755">
        <v>0</v>
      </c>
      <c r="H755">
        <v>0</v>
      </c>
      <c r="I755" t="s">
        <v>435</v>
      </c>
      <c r="J755" t="s">
        <v>1158</v>
      </c>
      <c r="K755">
        <v>10</v>
      </c>
    </row>
    <row r="756" spans="5:11" ht="12.75">
      <c r="E756" s="199">
        <f t="shared" si="0"/>
        <v>0</v>
      </c>
      <c r="F756">
        <v>8</v>
      </c>
      <c r="G756">
        <v>1</v>
      </c>
      <c r="H756">
        <v>1</v>
      </c>
      <c r="I756" t="s">
        <v>439</v>
      </c>
      <c r="J756" t="s">
        <v>1159</v>
      </c>
      <c r="K756">
        <v>10</v>
      </c>
    </row>
    <row r="757" spans="5:11" ht="12.75">
      <c r="E757" s="199">
        <f t="shared" si="0"/>
        <v>0</v>
      </c>
      <c r="F757">
        <v>8</v>
      </c>
      <c r="G757">
        <v>2</v>
      </c>
      <c r="H757">
        <v>1</v>
      </c>
      <c r="I757" t="s">
        <v>439</v>
      </c>
      <c r="J757" t="s">
        <v>1160</v>
      </c>
      <c r="K757">
        <v>10</v>
      </c>
    </row>
    <row r="758" spans="5:11" ht="12.75">
      <c r="E758" s="199">
        <f t="shared" si="0"/>
        <v>0</v>
      </c>
      <c r="F758">
        <v>8</v>
      </c>
      <c r="G758">
        <v>3</v>
      </c>
      <c r="H758">
        <v>2</v>
      </c>
      <c r="I758" t="s">
        <v>439</v>
      </c>
      <c r="J758" t="s">
        <v>1161</v>
      </c>
      <c r="K758">
        <v>10</v>
      </c>
    </row>
    <row r="759" spans="5:11" ht="12.75">
      <c r="E759" s="199">
        <f t="shared" si="0"/>
        <v>0</v>
      </c>
      <c r="F759">
        <v>8</v>
      </c>
      <c r="G759">
        <v>4</v>
      </c>
      <c r="H759">
        <v>2</v>
      </c>
      <c r="I759" t="s">
        <v>439</v>
      </c>
      <c r="J759" t="s">
        <v>1162</v>
      </c>
      <c r="K759">
        <v>10</v>
      </c>
    </row>
    <row r="760" spans="5:11" ht="12.75">
      <c r="E760" s="199">
        <f t="shared" si="0"/>
        <v>0</v>
      </c>
      <c r="F760">
        <v>8</v>
      </c>
      <c r="G760">
        <v>5</v>
      </c>
      <c r="H760">
        <v>2</v>
      </c>
      <c r="I760" t="s">
        <v>439</v>
      </c>
      <c r="J760" t="s">
        <v>1163</v>
      </c>
      <c r="K760">
        <v>10</v>
      </c>
    </row>
    <row r="761" spans="5:11" ht="12.75">
      <c r="E761" s="199">
        <f t="shared" si="0"/>
        <v>0</v>
      </c>
      <c r="F761">
        <v>8</v>
      </c>
      <c r="G761">
        <v>6</v>
      </c>
      <c r="H761">
        <v>2</v>
      </c>
      <c r="I761" t="s">
        <v>439</v>
      </c>
      <c r="J761" t="s">
        <v>1164</v>
      </c>
      <c r="K761">
        <v>10</v>
      </c>
    </row>
    <row r="762" spans="5:11" ht="12.75">
      <c r="E762" s="199">
        <f t="shared" si="0"/>
        <v>0</v>
      </c>
      <c r="F762">
        <v>8</v>
      </c>
      <c r="G762">
        <v>7</v>
      </c>
      <c r="H762">
        <v>2</v>
      </c>
      <c r="I762" t="s">
        <v>439</v>
      </c>
      <c r="J762" t="s">
        <v>1160</v>
      </c>
      <c r="K762">
        <v>10</v>
      </c>
    </row>
    <row r="763" spans="5:11" ht="12.75">
      <c r="E763" s="199">
        <f t="shared" si="0"/>
        <v>0</v>
      </c>
      <c r="F763">
        <v>9</v>
      </c>
      <c r="G763">
        <v>0</v>
      </c>
      <c r="H763">
        <v>0</v>
      </c>
      <c r="I763" t="s">
        <v>435</v>
      </c>
      <c r="J763" t="s">
        <v>1165</v>
      </c>
      <c r="K763">
        <v>10</v>
      </c>
    </row>
    <row r="764" spans="5:11" ht="12.75">
      <c r="E764" s="199">
        <f t="shared" si="0"/>
        <v>0</v>
      </c>
      <c r="F764">
        <v>9</v>
      </c>
      <c r="G764">
        <v>1</v>
      </c>
      <c r="H764">
        <v>3</v>
      </c>
      <c r="I764" t="s">
        <v>439</v>
      </c>
      <c r="J764" t="s">
        <v>1166</v>
      </c>
      <c r="K764">
        <v>10</v>
      </c>
    </row>
    <row r="765" spans="5:11" ht="12.75">
      <c r="E765" s="199">
        <f t="shared" si="0"/>
        <v>0</v>
      </c>
      <c r="F765">
        <v>9</v>
      </c>
      <c r="G765">
        <v>2</v>
      </c>
      <c r="H765">
        <v>2</v>
      </c>
      <c r="I765" t="s">
        <v>439</v>
      </c>
      <c r="J765" t="s">
        <v>1167</v>
      </c>
      <c r="K765">
        <v>10</v>
      </c>
    </row>
    <row r="766" spans="5:11" ht="12.75">
      <c r="E766" s="199">
        <f t="shared" si="0"/>
        <v>0</v>
      </c>
      <c r="F766">
        <v>9</v>
      </c>
      <c r="G766">
        <v>3</v>
      </c>
      <c r="H766">
        <v>2</v>
      </c>
      <c r="I766" t="s">
        <v>439</v>
      </c>
      <c r="J766" t="s">
        <v>1168</v>
      </c>
      <c r="K766">
        <v>10</v>
      </c>
    </row>
    <row r="767" spans="5:11" ht="12.75">
      <c r="E767" s="199">
        <f t="shared" si="0"/>
        <v>0</v>
      </c>
      <c r="F767">
        <v>9</v>
      </c>
      <c r="G767">
        <v>4</v>
      </c>
      <c r="H767">
        <v>3</v>
      </c>
      <c r="I767" t="s">
        <v>439</v>
      </c>
      <c r="J767" t="s">
        <v>1169</v>
      </c>
      <c r="K767">
        <v>10</v>
      </c>
    </row>
    <row r="768" spans="5:11" ht="12.75">
      <c r="E768" s="199">
        <f t="shared" si="0"/>
        <v>0</v>
      </c>
      <c r="F768">
        <v>9</v>
      </c>
      <c r="G768">
        <v>5</v>
      </c>
      <c r="H768">
        <v>2</v>
      </c>
      <c r="I768" t="s">
        <v>439</v>
      </c>
      <c r="J768" t="s">
        <v>1170</v>
      </c>
      <c r="K768">
        <v>10</v>
      </c>
    </row>
    <row r="769" spans="5:11" ht="12.75">
      <c r="E769" s="199">
        <f t="shared" si="0"/>
        <v>0</v>
      </c>
      <c r="F769">
        <v>9</v>
      </c>
      <c r="G769">
        <v>6</v>
      </c>
      <c r="H769">
        <v>2</v>
      </c>
      <c r="I769" t="s">
        <v>439</v>
      </c>
      <c r="J769" t="s">
        <v>1171</v>
      </c>
      <c r="K769">
        <v>10</v>
      </c>
    </row>
    <row r="770" spans="5:11" ht="12.75">
      <c r="E770" s="199">
        <f t="shared" si="0"/>
        <v>0</v>
      </c>
      <c r="F770">
        <v>9</v>
      </c>
      <c r="G770">
        <v>7</v>
      </c>
      <c r="H770">
        <v>2</v>
      </c>
      <c r="I770" t="s">
        <v>439</v>
      </c>
      <c r="J770" t="s">
        <v>1172</v>
      </c>
      <c r="K770">
        <v>10</v>
      </c>
    </row>
    <row r="771" spans="5:11" ht="12.75">
      <c r="E771" s="199">
        <f t="shared" si="0"/>
        <v>0</v>
      </c>
      <c r="F771">
        <v>9</v>
      </c>
      <c r="G771">
        <v>8</v>
      </c>
      <c r="H771">
        <v>2</v>
      </c>
      <c r="I771" t="s">
        <v>439</v>
      </c>
      <c r="J771" t="s">
        <v>1173</v>
      </c>
      <c r="K771">
        <v>10</v>
      </c>
    </row>
    <row r="772" spans="5:11" ht="12.75">
      <c r="E772" s="199">
        <f t="shared" si="0"/>
        <v>0</v>
      </c>
      <c r="F772">
        <v>10</v>
      </c>
      <c r="G772">
        <v>0</v>
      </c>
      <c r="H772">
        <v>0</v>
      </c>
      <c r="I772" t="s">
        <v>435</v>
      </c>
      <c r="J772" t="s">
        <v>1174</v>
      </c>
      <c r="K772">
        <v>10</v>
      </c>
    </row>
    <row r="773" spans="5:11" ht="12.75">
      <c r="E773" s="199">
        <f t="shared" si="0"/>
        <v>0</v>
      </c>
      <c r="F773">
        <v>10</v>
      </c>
      <c r="G773">
        <v>1</v>
      </c>
      <c r="H773">
        <v>2</v>
      </c>
      <c r="I773" t="s">
        <v>439</v>
      </c>
      <c r="J773" t="s">
        <v>816</v>
      </c>
      <c r="K773">
        <v>10</v>
      </c>
    </row>
    <row r="774" spans="5:11" ht="12.75">
      <c r="E774" s="199">
        <f t="shared" si="0"/>
        <v>0</v>
      </c>
      <c r="F774">
        <v>10</v>
      </c>
      <c r="G774">
        <v>2</v>
      </c>
      <c r="H774">
        <v>2</v>
      </c>
      <c r="I774" t="s">
        <v>439</v>
      </c>
      <c r="J774" t="s">
        <v>1175</v>
      </c>
      <c r="K774">
        <v>10</v>
      </c>
    </row>
    <row r="775" spans="5:11" ht="12.75">
      <c r="E775" s="199">
        <f t="shared" si="0"/>
        <v>0</v>
      </c>
      <c r="F775">
        <v>10</v>
      </c>
      <c r="G775">
        <v>3</v>
      </c>
      <c r="H775">
        <v>2</v>
      </c>
      <c r="I775" t="s">
        <v>439</v>
      </c>
      <c r="J775" t="s">
        <v>1176</v>
      </c>
      <c r="K775">
        <v>10</v>
      </c>
    </row>
    <row r="776" spans="5:11" ht="12.75">
      <c r="E776" s="199">
        <f t="shared" si="0"/>
        <v>0</v>
      </c>
      <c r="F776">
        <v>10</v>
      </c>
      <c r="G776">
        <v>4</v>
      </c>
      <c r="H776">
        <v>2</v>
      </c>
      <c r="I776" t="s">
        <v>439</v>
      </c>
      <c r="J776" t="s">
        <v>1177</v>
      </c>
      <c r="K776">
        <v>10</v>
      </c>
    </row>
    <row r="777" spans="5:11" ht="12.75">
      <c r="E777" s="199">
        <f t="shared" si="0"/>
        <v>0</v>
      </c>
      <c r="F777">
        <v>10</v>
      </c>
      <c r="G777">
        <v>5</v>
      </c>
      <c r="H777">
        <v>2</v>
      </c>
      <c r="I777" t="s">
        <v>439</v>
      </c>
      <c r="J777" t="s">
        <v>1178</v>
      </c>
      <c r="K777">
        <v>10</v>
      </c>
    </row>
    <row r="778" spans="5:11" ht="12.75">
      <c r="E778" s="199">
        <f t="shared" si="0"/>
        <v>0</v>
      </c>
      <c r="F778">
        <v>10</v>
      </c>
      <c r="G778">
        <v>6</v>
      </c>
      <c r="H778">
        <v>2</v>
      </c>
      <c r="I778" t="s">
        <v>439</v>
      </c>
      <c r="J778" t="s">
        <v>1179</v>
      </c>
      <c r="K778">
        <v>10</v>
      </c>
    </row>
    <row r="779" spans="5:11" ht="12.75">
      <c r="E779" s="199">
        <f t="shared" si="0"/>
        <v>0</v>
      </c>
      <c r="F779">
        <v>10</v>
      </c>
      <c r="G779">
        <v>7</v>
      </c>
      <c r="H779">
        <v>2</v>
      </c>
      <c r="I779" t="s">
        <v>439</v>
      </c>
      <c r="J779" t="s">
        <v>1180</v>
      </c>
      <c r="K779">
        <v>10</v>
      </c>
    </row>
    <row r="780" spans="5:11" ht="12.75">
      <c r="E780" s="199">
        <f t="shared" si="0"/>
        <v>0</v>
      </c>
      <c r="F780">
        <v>10</v>
      </c>
      <c r="G780">
        <v>8</v>
      </c>
      <c r="H780">
        <v>2</v>
      </c>
      <c r="I780" t="s">
        <v>439</v>
      </c>
      <c r="J780" t="s">
        <v>1181</v>
      </c>
      <c r="K780">
        <v>10</v>
      </c>
    </row>
    <row r="781" spans="5:11" ht="12.75">
      <c r="E781" s="199">
        <f t="shared" si="0"/>
        <v>0</v>
      </c>
      <c r="F781">
        <v>10</v>
      </c>
      <c r="G781">
        <v>9</v>
      </c>
      <c r="H781">
        <v>3</v>
      </c>
      <c r="I781" t="s">
        <v>439</v>
      </c>
      <c r="J781" t="s">
        <v>1182</v>
      </c>
      <c r="K781">
        <v>10</v>
      </c>
    </row>
    <row r="782" spans="5:11" ht="12.75">
      <c r="E782" s="199">
        <f t="shared" si="0"/>
        <v>0</v>
      </c>
      <c r="F782">
        <v>10</v>
      </c>
      <c r="G782">
        <v>10</v>
      </c>
      <c r="H782">
        <v>2</v>
      </c>
      <c r="I782" t="s">
        <v>439</v>
      </c>
      <c r="J782" t="s">
        <v>1183</v>
      </c>
      <c r="K782">
        <v>10</v>
      </c>
    </row>
    <row r="783" spans="5:11" ht="12.75">
      <c r="E783" s="199">
        <f t="shared" si="0"/>
        <v>0</v>
      </c>
      <c r="F783">
        <v>10</v>
      </c>
      <c r="G783">
        <v>11</v>
      </c>
      <c r="H783">
        <v>2</v>
      </c>
      <c r="I783" t="s">
        <v>439</v>
      </c>
      <c r="J783" t="s">
        <v>1184</v>
      </c>
      <c r="K783">
        <v>10</v>
      </c>
    </row>
    <row r="784" spans="5:11" ht="12.75">
      <c r="E784" s="199">
        <f t="shared" si="0"/>
        <v>0</v>
      </c>
      <c r="F784">
        <v>11</v>
      </c>
      <c r="G784">
        <v>0</v>
      </c>
      <c r="H784">
        <v>0</v>
      </c>
      <c r="I784" t="s">
        <v>435</v>
      </c>
      <c r="J784" t="s">
        <v>1185</v>
      </c>
      <c r="K784">
        <v>10</v>
      </c>
    </row>
    <row r="785" spans="5:11" ht="12.75">
      <c r="E785" s="199">
        <f t="shared" si="0"/>
        <v>0</v>
      </c>
      <c r="F785">
        <v>11</v>
      </c>
      <c r="G785">
        <v>1</v>
      </c>
      <c r="H785">
        <v>2</v>
      </c>
      <c r="I785" t="s">
        <v>439</v>
      </c>
      <c r="J785" t="s">
        <v>1186</v>
      </c>
      <c r="K785">
        <v>10</v>
      </c>
    </row>
    <row r="786" spans="5:11" ht="12.75">
      <c r="E786" s="199">
        <f t="shared" si="0"/>
        <v>0</v>
      </c>
      <c r="F786">
        <v>11</v>
      </c>
      <c r="G786">
        <v>2</v>
      </c>
      <c r="H786">
        <v>2</v>
      </c>
      <c r="I786" t="s">
        <v>439</v>
      </c>
      <c r="J786" t="s">
        <v>1187</v>
      </c>
      <c r="K786">
        <v>10</v>
      </c>
    </row>
    <row r="787" spans="5:11" ht="12.75">
      <c r="E787" s="199">
        <f t="shared" si="0"/>
        <v>0</v>
      </c>
      <c r="F787">
        <v>11</v>
      </c>
      <c r="G787">
        <v>3</v>
      </c>
      <c r="H787">
        <v>3</v>
      </c>
      <c r="I787" t="s">
        <v>439</v>
      </c>
      <c r="J787" t="s">
        <v>1188</v>
      </c>
      <c r="K787">
        <v>10</v>
      </c>
    </row>
    <row r="788" spans="5:11" ht="12.75">
      <c r="E788" s="199">
        <f t="shared" si="0"/>
        <v>0</v>
      </c>
      <c r="F788">
        <v>11</v>
      </c>
      <c r="G788">
        <v>4</v>
      </c>
      <c r="H788">
        <v>3</v>
      </c>
      <c r="I788" t="s">
        <v>439</v>
      </c>
      <c r="J788" t="s">
        <v>1189</v>
      </c>
      <c r="K788">
        <v>10</v>
      </c>
    </row>
    <row r="789" spans="5:11" ht="12.75">
      <c r="E789" s="199">
        <f t="shared" si="0"/>
        <v>0</v>
      </c>
      <c r="F789">
        <v>11</v>
      </c>
      <c r="G789">
        <v>5</v>
      </c>
      <c r="H789">
        <v>2</v>
      </c>
      <c r="I789" t="s">
        <v>439</v>
      </c>
      <c r="J789" t="s">
        <v>1190</v>
      </c>
      <c r="K789">
        <v>10</v>
      </c>
    </row>
    <row r="790" spans="5:11" ht="12.75">
      <c r="E790" s="199">
        <f t="shared" si="0"/>
        <v>0</v>
      </c>
      <c r="F790">
        <v>11</v>
      </c>
      <c r="G790">
        <v>6</v>
      </c>
      <c r="H790">
        <v>2</v>
      </c>
      <c r="I790" t="s">
        <v>439</v>
      </c>
      <c r="J790" t="s">
        <v>1191</v>
      </c>
      <c r="K790">
        <v>10</v>
      </c>
    </row>
    <row r="791" spans="5:11" ht="12.75">
      <c r="E791" s="199">
        <f t="shared" si="0"/>
        <v>0</v>
      </c>
      <c r="F791">
        <v>12</v>
      </c>
      <c r="G791">
        <v>0</v>
      </c>
      <c r="H791">
        <v>0</v>
      </c>
      <c r="I791" t="s">
        <v>435</v>
      </c>
      <c r="J791" t="s">
        <v>1192</v>
      </c>
      <c r="K791">
        <v>10</v>
      </c>
    </row>
    <row r="792" spans="5:11" ht="12.75">
      <c r="E792" s="199">
        <f t="shared" si="0"/>
        <v>0</v>
      </c>
      <c r="F792">
        <v>12</v>
      </c>
      <c r="G792">
        <v>1</v>
      </c>
      <c r="H792">
        <v>1</v>
      </c>
      <c r="I792" t="s">
        <v>439</v>
      </c>
      <c r="J792" t="s">
        <v>1193</v>
      </c>
      <c r="K792">
        <v>10</v>
      </c>
    </row>
    <row r="793" spans="5:11" ht="12.75">
      <c r="E793" s="199">
        <f t="shared" si="0"/>
        <v>0</v>
      </c>
      <c r="F793">
        <v>12</v>
      </c>
      <c r="G793">
        <v>2</v>
      </c>
      <c r="H793">
        <v>2</v>
      </c>
      <c r="I793" t="s">
        <v>439</v>
      </c>
      <c r="J793" t="s">
        <v>1194</v>
      </c>
      <c r="K793">
        <v>10</v>
      </c>
    </row>
    <row r="794" spans="5:11" ht="12.75">
      <c r="E794" s="199">
        <f t="shared" si="0"/>
        <v>0</v>
      </c>
      <c r="F794">
        <v>12</v>
      </c>
      <c r="G794">
        <v>3</v>
      </c>
      <c r="H794">
        <v>2</v>
      </c>
      <c r="I794" t="s">
        <v>439</v>
      </c>
      <c r="J794" t="s">
        <v>1195</v>
      </c>
      <c r="K794">
        <v>10</v>
      </c>
    </row>
    <row r="795" spans="5:11" ht="12.75">
      <c r="E795" s="199">
        <f t="shared" si="0"/>
        <v>0</v>
      </c>
      <c r="F795">
        <v>12</v>
      </c>
      <c r="G795">
        <v>4</v>
      </c>
      <c r="H795">
        <v>2</v>
      </c>
      <c r="I795" t="s">
        <v>439</v>
      </c>
      <c r="J795" t="s">
        <v>1196</v>
      </c>
      <c r="K795">
        <v>10</v>
      </c>
    </row>
    <row r="796" spans="5:11" ht="12.75">
      <c r="E796" s="199">
        <f t="shared" si="0"/>
        <v>0</v>
      </c>
      <c r="F796">
        <v>12</v>
      </c>
      <c r="G796">
        <v>5</v>
      </c>
      <c r="H796">
        <v>3</v>
      </c>
      <c r="I796" t="s">
        <v>439</v>
      </c>
      <c r="J796" t="s">
        <v>1197</v>
      </c>
      <c r="K796">
        <v>10</v>
      </c>
    </row>
    <row r="797" spans="5:11" ht="12.75">
      <c r="E797" s="199">
        <f t="shared" si="0"/>
        <v>0</v>
      </c>
      <c r="F797">
        <v>12</v>
      </c>
      <c r="G797">
        <v>6</v>
      </c>
      <c r="H797">
        <v>2</v>
      </c>
      <c r="I797" t="s">
        <v>439</v>
      </c>
      <c r="J797" t="s">
        <v>1198</v>
      </c>
      <c r="K797">
        <v>10</v>
      </c>
    </row>
    <row r="798" spans="5:11" ht="12.75">
      <c r="E798" s="199">
        <f t="shared" si="0"/>
        <v>0</v>
      </c>
      <c r="F798">
        <v>12</v>
      </c>
      <c r="G798">
        <v>7</v>
      </c>
      <c r="H798">
        <v>2</v>
      </c>
      <c r="I798" t="s">
        <v>439</v>
      </c>
      <c r="J798" t="s">
        <v>1199</v>
      </c>
      <c r="K798">
        <v>10</v>
      </c>
    </row>
    <row r="799" spans="5:11" ht="12.75">
      <c r="E799" s="199">
        <f t="shared" si="0"/>
        <v>0</v>
      </c>
      <c r="F799">
        <v>12</v>
      </c>
      <c r="G799">
        <v>8</v>
      </c>
      <c r="H799">
        <v>2</v>
      </c>
      <c r="I799" t="s">
        <v>439</v>
      </c>
      <c r="J799" t="s">
        <v>1200</v>
      </c>
      <c r="K799">
        <v>10</v>
      </c>
    </row>
    <row r="800" spans="5:11" ht="12.75">
      <c r="E800" s="199">
        <f t="shared" si="0"/>
        <v>0</v>
      </c>
      <c r="F800">
        <v>12</v>
      </c>
      <c r="G800">
        <v>9</v>
      </c>
      <c r="H800">
        <v>2</v>
      </c>
      <c r="I800" t="s">
        <v>439</v>
      </c>
      <c r="J800" t="s">
        <v>1201</v>
      </c>
      <c r="K800">
        <v>10</v>
      </c>
    </row>
    <row r="801" spans="5:11" ht="12.75">
      <c r="E801" s="199">
        <f t="shared" si="0"/>
        <v>0</v>
      </c>
      <c r="F801">
        <v>12</v>
      </c>
      <c r="G801">
        <v>10</v>
      </c>
      <c r="H801">
        <v>2</v>
      </c>
      <c r="I801" t="s">
        <v>439</v>
      </c>
      <c r="J801" t="s">
        <v>1202</v>
      </c>
      <c r="K801">
        <v>10</v>
      </c>
    </row>
    <row r="802" spans="5:11" ht="12.75">
      <c r="E802" s="199">
        <f t="shared" si="0"/>
        <v>0</v>
      </c>
      <c r="F802">
        <v>12</v>
      </c>
      <c r="G802">
        <v>11</v>
      </c>
      <c r="H802">
        <v>3</v>
      </c>
      <c r="I802" t="s">
        <v>439</v>
      </c>
      <c r="J802" t="s">
        <v>1203</v>
      </c>
      <c r="K802">
        <v>10</v>
      </c>
    </row>
    <row r="803" spans="5:11" ht="12.75">
      <c r="E803" s="199">
        <f t="shared" si="0"/>
        <v>0</v>
      </c>
      <c r="F803">
        <v>12</v>
      </c>
      <c r="G803">
        <v>12</v>
      </c>
      <c r="H803">
        <v>2</v>
      </c>
      <c r="I803" t="s">
        <v>439</v>
      </c>
      <c r="J803" t="s">
        <v>1193</v>
      </c>
      <c r="K803">
        <v>10</v>
      </c>
    </row>
    <row r="804" spans="5:11" ht="12.75">
      <c r="E804" s="199">
        <f t="shared" si="0"/>
        <v>0</v>
      </c>
      <c r="F804">
        <v>12</v>
      </c>
      <c r="G804">
        <v>13</v>
      </c>
      <c r="H804">
        <v>2</v>
      </c>
      <c r="I804" t="s">
        <v>439</v>
      </c>
      <c r="J804" t="s">
        <v>1204</v>
      </c>
      <c r="K804">
        <v>10</v>
      </c>
    </row>
    <row r="805" spans="5:11" ht="12.75">
      <c r="E805" s="199">
        <f t="shared" si="0"/>
        <v>0</v>
      </c>
      <c r="F805">
        <v>12</v>
      </c>
      <c r="G805">
        <v>14</v>
      </c>
      <c r="H805">
        <v>2</v>
      </c>
      <c r="I805" t="s">
        <v>439</v>
      </c>
      <c r="J805" t="s">
        <v>1205</v>
      </c>
      <c r="K805">
        <v>10</v>
      </c>
    </row>
    <row r="806" spans="5:11" ht="12.75">
      <c r="E806" s="199">
        <f t="shared" si="0"/>
        <v>0</v>
      </c>
      <c r="F806">
        <v>13</v>
      </c>
      <c r="G806">
        <v>0</v>
      </c>
      <c r="H806">
        <v>0</v>
      </c>
      <c r="I806" t="s">
        <v>435</v>
      </c>
      <c r="J806" t="s">
        <v>1206</v>
      </c>
      <c r="K806">
        <v>10</v>
      </c>
    </row>
    <row r="807" spans="5:11" ht="12.75">
      <c r="E807" s="199">
        <f t="shared" si="0"/>
        <v>0</v>
      </c>
      <c r="F807">
        <v>13</v>
      </c>
      <c r="G807">
        <v>1</v>
      </c>
      <c r="H807">
        <v>1</v>
      </c>
      <c r="I807" t="s">
        <v>439</v>
      </c>
      <c r="J807" t="s">
        <v>1207</v>
      </c>
      <c r="K807">
        <v>10</v>
      </c>
    </row>
    <row r="808" spans="5:11" ht="12.75">
      <c r="E808" s="199">
        <f t="shared" si="0"/>
        <v>0</v>
      </c>
      <c r="F808">
        <v>13</v>
      </c>
      <c r="G808">
        <v>2</v>
      </c>
      <c r="H808">
        <v>3</v>
      </c>
      <c r="I808" t="s">
        <v>439</v>
      </c>
      <c r="J808" t="s">
        <v>1208</v>
      </c>
      <c r="K808">
        <v>10</v>
      </c>
    </row>
    <row r="809" spans="5:11" ht="12.75">
      <c r="E809" s="199">
        <f t="shared" si="0"/>
        <v>0</v>
      </c>
      <c r="F809">
        <v>13</v>
      </c>
      <c r="G809">
        <v>3</v>
      </c>
      <c r="H809">
        <v>2</v>
      </c>
      <c r="I809" t="s">
        <v>439</v>
      </c>
      <c r="J809" t="s">
        <v>1209</v>
      </c>
      <c r="K809">
        <v>10</v>
      </c>
    </row>
    <row r="810" spans="5:11" ht="12.75">
      <c r="E810" s="199">
        <f t="shared" si="0"/>
        <v>0</v>
      </c>
      <c r="F810">
        <v>13</v>
      </c>
      <c r="G810">
        <v>4</v>
      </c>
      <c r="H810">
        <v>2</v>
      </c>
      <c r="I810" t="s">
        <v>439</v>
      </c>
      <c r="J810" t="s">
        <v>1207</v>
      </c>
      <c r="K810">
        <v>10</v>
      </c>
    </row>
    <row r="811" spans="5:11" ht="12.75">
      <c r="E811" s="199">
        <f t="shared" si="0"/>
        <v>0</v>
      </c>
      <c r="F811">
        <v>13</v>
      </c>
      <c r="G811">
        <v>5</v>
      </c>
      <c r="H811">
        <v>2</v>
      </c>
      <c r="I811" t="s">
        <v>439</v>
      </c>
      <c r="J811" t="s">
        <v>1210</v>
      </c>
      <c r="K811">
        <v>10</v>
      </c>
    </row>
    <row r="812" spans="5:11" ht="12.75">
      <c r="E812" s="199">
        <f t="shared" si="0"/>
        <v>0</v>
      </c>
      <c r="F812">
        <v>13</v>
      </c>
      <c r="G812">
        <v>6</v>
      </c>
      <c r="H812">
        <v>2</v>
      </c>
      <c r="I812" t="s">
        <v>439</v>
      </c>
      <c r="J812" t="s">
        <v>1211</v>
      </c>
      <c r="K812">
        <v>10</v>
      </c>
    </row>
    <row r="813" spans="5:11" ht="12.75">
      <c r="E813" s="199">
        <f t="shared" si="0"/>
        <v>0</v>
      </c>
      <c r="F813">
        <v>14</v>
      </c>
      <c r="G813">
        <v>0</v>
      </c>
      <c r="H813">
        <v>0</v>
      </c>
      <c r="I813" t="s">
        <v>435</v>
      </c>
      <c r="J813" t="s">
        <v>1212</v>
      </c>
      <c r="K813">
        <v>10</v>
      </c>
    </row>
    <row r="814" spans="5:11" ht="12.75">
      <c r="E814" s="199">
        <f t="shared" si="0"/>
        <v>0</v>
      </c>
      <c r="F814">
        <v>14</v>
      </c>
      <c r="G814">
        <v>1</v>
      </c>
      <c r="H814">
        <v>1</v>
      </c>
      <c r="I814" t="s">
        <v>439</v>
      </c>
      <c r="J814" t="s">
        <v>1213</v>
      </c>
      <c r="K814">
        <v>10</v>
      </c>
    </row>
    <row r="815" spans="5:11" ht="12.75">
      <c r="E815" s="199">
        <f t="shared" si="0"/>
        <v>0</v>
      </c>
      <c r="F815">
        <v>14</v>
      </c>
      <c r="G815">
        <v>2</v>
      </c>
      <c r="H815">
        <v>3</v>
      </c>
      <c r="I815" t="s">
        <v>439</v>
      </c>
      <c r="J815" t="s">
        <v>1214</v>
      </c>
      <c r="K815">
        <v>10</v>
      </c>
    </row>
    <row r="816" spans="5:11" ht="12.75">
      <c r="E816" s="199">
        <f t="shared" si="0"/>
        <v>0</v>
      </c>
      <c r="F816">
        <v>14</v>
      </c>
      <c r="G816">
        <v>3</v>
      </c>
      <c r="H816">
        <v>2</v>
      </c>
      <c r="I816" t="s">
        <v>439</v>
      </c>
      <c r="J816" t="s">
        <v>1215</v>
      </c>
      <c r="K816">
        <v>10</v>
      </c>
    </row>
    <row r="817" spans="5:11" ht="12.75">
      <c r="E817" s="199">
        <f t="shared" si="0"/>
        <v>0</v>
      </c>
      <c r="F817">
        <v>14</v>
      </c>
      <c r="G817">
        <v>4</v>
      </c>
      <c r="H817">
        <v>2</v>
      </c>
      <c r="I817" t="s">
        <v>439</v>
      </c>
      <c r="J817" t="s">
        <v>1216</v>
      </c>
      <c r="K817">
        <v>10</v>
      </c>
    </row>
    <row r="818" spans="5:11" ht="12.75">
      <c r="E818" s="199">
        <f t="shared" si="0"/>
        <v>0</v>
      </c>
      <c r="F818">
        <v>14</v>
      </c>
      <c r="G818">
        <v>5</v>
      </c>
      <c r="H818">
        <v>2</v>
      </c>
      <c r="I818" t="s">
        <v>439</v>
      </c>
      <c r="J818" t="s">
        <v>1217</v>
      </c>
      <c r="K818">
        <v>10</v>
      </c>
    </row>
    <row r="819" spans="5:11" ht="12.75">
      <c r="E819" s="199">
        <f t="shared" si="0"/>
        <v>0</v>
      </c>
      <c r="F819">
        <v>14</v>
      </c>
      <c r="G819">
        <v>6</v>
      </c>
      <c r="H819">
        <v>2</v>
      </c>
      <c r="I819" t="s">
        <v>439</v>
      </c>
      <c r="J819" t="s">
        <v>1218</v>
      </c>
      <c r="K819">
        <v>10</v>
      </c>
    </row>
    <row r="820" spans="5:11" ht="12.75">
      <c r="E820" s="199">
        <f t="shared" si="0"/>
        <v>0</v>
      </c>
      <c r="F820">
        <v>14</v>
      </c>
      <c r="G820">
        <v>7</v>
      </c>
      <c r="H820">
        <v>2</v>
      </c>
      <c r="I820" t="s">
        <v>439</v>
      </c>
      <c r="J820" t="s">
        <v>1219</v>
      </c>
      <c r="K820">
        <v>10</v>
      </c>
    </row>
    <row r="821" spans="5:11" ht="12.75">
      <c r="E821" s="199">
        <f t="shared" si="0"/>
        <v>0</v>
      </c>
      <c r="F821">
        <v>14</v>
      </c>
      <c r="G821">
        <v>8</v>
      </c>
      <c r="H821">
        <v>2</v>
      </c>
      <c r="I821" t="s">
        <v>439</v>
      </c>
      <c r="J821" t="s">
        <v>1213</v>
      </c>
      <c r="K821">
        <v>10</v>
      </c>
    </row>
    <row r="822" spans="5:11" ht="12.75">
      <c r="E822" s="199">
        <f t="shared" si="0"/>
        <v>0</v>
      </c>
      <c r="F822">
        <v>14</v>
      </c>
      <c r="G822">
        <v>9</v>
      </c>
      <c r="H822">
        <v>3</v>
      </c>
      <c r="I822" t="s">
        <v>439</v>
      </c>
      <c r="J822" t="s">
        <v>1220</v>
      </c>
      <c r="K822">
        <v>10</v>
      </c>
    </row>
    <row r="823" spans="5:11" ht="12.75">
      <c r="E823" s="199">
        <f t="shared" si="0"/>
        <v>0</v>
      </c>
      <c r="F823">
        <v>14</v>
      </c>
      <c r="G823">
        <v>10</v>
      </c>
      <c r="H823">
        <v>2</v>
      </c>
      <c r="I823" t="s">
        <v>439</v>
      </c>
      <c r="J823" t="s">
        <v>1221</v>
      </c>
      <c r="K823">
        <v>10</v>
      </c>
    </row>
    <row r="824" spans="5:11" ht="12.75">
      <c r="E824" s="199">
        <f t="shared" si="0"/>
        <v>0</v>
      </c>
      <c r="F824">
        <v>14</v>
      </c>
      <c r="G824">
        <v>11</v>
      </c>
      <c r="H824">
        <v>3</v>
      </c>
      <c r="I824" t="s">
        <v>439</v>
      </c>
      <c r="J824" t="s">
        <v>1222</v>
      </c>
      <c r="K824">
        <v>10</v>
      </c>
    </row>
    <row r="825" spans="5:11" ht="12.75">
      <c r="E825" s="199">
        <f t="shared" si="0"/>
        <v>0</v>
      </c>
      <c r="F825">
        <v>15</v>
      </c>
      <c r="G825">
        <v>0</v>
      </c>
      <c r="H825">
        <v>0</v>
      </c>
      <c r="I825" t="s">
        <v>435</v>
      </c>
      <c r="J825" t="s">
        <v>1223</v>
      </c>
      <c r="K825">
        <v>10</v>
      </c>
    </row>
    <row r="826" spans="5:11" ht="12.75">
      <c r="E826" s="199">
        <f t="shared" si="0"/>
        <v>0</v>
      </c>
      <c r="F826">
        <v>15</v>
      </c>
      <c r="G826">
        <v>1</v>
      </c>
      <c r="H826">
        <v>2</v>
      </c>
      <c r="I826" t="s">
        <v>439</v>
      </c>
      <c r="J826" t="s">
        <v>1224</v>
      </c>
      <c r="K826">
        <v>10</v>
      </c>
    </row>
    <row r="827" spans="5:11" ht="12.75">
      <c r="E827" s="199">
        <f t="shared" si="0"/>
        <v>0</v>
      </c>
      <c r="F827">
        <v>15</v>
      </c>
      <c r="G827">
        <v>2</v>
      </c>
      <c r="H827">
        <v>2</v>
      </c>
      <c r="I827" t="s">
        <v>439</v>
      </c>
      <c r="J827" t="s">
        <v>1225</v>
      </c>
      <c r="K827">
        <v>10</v>
      </c>
    </row>
    <row r="828" spans="5:11" ht="12.75">
      <c r="E828" s="199">
        <f t="shared" si="0"/>
        <v>0</v>
      </c>
      <c r="F828">
        <v>15</v>
      </c>
      <c r="G828">
        <v>3</v>
      </c>
      <c r="H828">
        <v>2</v>
      </c>
      <c r="I828" t="s">
        <v>439</v>
      </c>
      <c r="J828" t="s">
        <v>1226</v>
      </c>
      <c r="K828">
        <v>10</v>
      </c>
    </row>
    <row r="829" spans="5:11" ht="12.75">
      <c r="E829" s="199">
        <f t="shared" si="0"/>
        <v>0</v>
      </c>
      <c r="F829">
        <v>15</v>
      </c>
      <c r="G829">
        <v>4</v>
      </c>
      <c r="H829">
        <v>2</v>
      </c>
      <c r="I829" t="s">
        <v>439</v>
      </c>
      <c r="J829" t="s">
        <v>1227</v>
      </c>
      <c r="K829">
        <v>10</v>
      </c>
    </row>
    <row r="830" spans="5:11" ht="12.75">
      <c r="E830" s="199">
        <f t="shared" si="0"/>
        <v>0</v>
      </c>
      <c r="F830">
        <v>15</v>
      </c>
      <c r="G830">
        <v>5</v>
      </c>
      <c r="H830">
        <v>2</v>
      </c>
      <c r="I830" t="s">
        <v>439</v>
      </c>
      <c r="J830" t="s">
        <v>1228</v>
      </c>
      <c r="K830">
        <v>10</v>
      </c>
    </row>
    <row r="831" spans="5:11" ht="12.75">
      <c r="E831" s="199">
        <f t="shared" si="0"/>
        <v>0</v>
      </c>
      <c r="F831">
        <v>15</v>
      </c>
      <c r="G831">
        <v>6</v>
      </c>
      <c r="H831">
        <v>2</v>
      </c>
      <c r="I831" t="s">
        <v>439</v>
      </c>
      <c r="J831" t="s">
        <v>1229</v>
      </c>
      <c r="K831">
        <v>10</v>
      </c>
    </row>
    <row r="832" spans="5:11" ht="12.75">
      <c r="E832" s="199">
        <f t="shared" si="0"/>
        <v>0</v>
      </c>
      <c r="F832">
        <v>15</v>
      </c>
      <c r="G832">
        <v>7</v>
      </c>
      <c r="H832">
        <v>2</v>
      </c>
      <c r="I832" t="s">
        <v>439</v>
      </c>
      <c r="J832" t="s">
        <v>1230</v>
      </c>
      <c r="K832">
        <v>10</v>
      </c>
    </row>
    <row r="833" spans="5:11" ht="12.75">
      <c r="E833" s="199">
        <f t="shared" si="0"/>
        <v>0</v>
      </c>
      <c r="F833">
        <v>15</v>
      </c>
      <c r="G833">
        <v>8</v>
      </c>
      <c r="H833">
        <v>2</v>
      </c>
      <c r="I833" t="s">
        <v>439</v>
      </c>
      <c r="J833" t="s">
        <v>1231</v>
      </c>
      <c r="K833">
        <v>10</v>
      </c>
    </row>
    <row r="834" spans="5:11" ht="12.75">
      <c r="E834" s="199">
        <f t="shared" si="0"/>
        <v>0</v>
      </c>
      <c r="F834">
        <v>15</v>
      </c>
      <c r="G834">
        <v>9</v>
      </c>
      <c r="H834">
        <v>2</v>
      </c>
      <c r="I834" t="s">
        <v>439</v>
      </c>
      <c r="J834" t="s">
        <v>1232</v>
      </c>
      <c r="K834">
        <v>10</v>
      </c>
    </row>
    <row r="835" spans="5:11" ht="12.75">
      <c r="E835" s="199">
        <f t="shared" si="0"/>
        <v>0</v>
      </c>
      <c r="F835">
        <v>16</v>
      </c>
      <c r="G835">
        <v>0</v>
      </c>
      <c r="H835">
        <v>0</v>
      </c>
      <c r="I835" t="s">
        <v>435</v>
      </c>
      <c r="J835" t="s">
        <v>973</v>
      </c>
      <c r="K835">
        <v>10</v>
      </c>
    </row>
    <row r="836" spans="5:11" ht="12.75">
      <c r="E836" s="199">
        <f t="shared" si="0"/>
        <v>0</v>
      </c>
      <c r="F836">
        <v>16</v>
      </c>
      <c r="G836">
        <v>1</v>
      </c>
      <c r="H836">
        <v>1</v>
      </c>
      <c r="I836" t="s">
        <v>439</v>
      </c>
      <c r="J836" t="s">
        <v>1233</v>
      </c>
      <c r="K836">
        <v>10</v>
      </c>
    </row>
    <row r="837" spans="5:11" ht="12.75">
      <c r="E837" s="199">
        <f t="shared" si="0"/>
        <v>0</v>
      </c>
      <c r="F837">
        <v>16</v>
      </c>
      <c r="G837">
        <v>2</v>
      </c>
      <c r="H837">
        <v>2</v>
      </c>
      <c r="I837" t="s">
        <v>439</v>
      </c>
      <c r="J837" t="s">
        <v>1234</v>
      </c>
      <c r="K837">
        <v>10</v>
      </c>
    </row>
    <row r="838" spans="5:11" ht="12.75">
      <c r="E838" s="199">
        <f t="shared" si="0"/>
        <v>0</v>
      </c>
      <c r="F838">
        <v>16</v>
      </c>
      <c r="G838">
        <v>3</v>
      </c>
      <c r="H838">
        <v>2</v>
      </c>
      <c r="I838" t="s">
        <v>439</v>
      </c>
      <c r="J838" t="s">
        <v>1235</v>
      </c>
      <c r="K838">
        <v>10</v>
      </c>
    </row>
    <row r="839" spans="5:11" ht="12.75">
      <c r="E839" s="199">
        <f t="shared" si="0"/>
        <v>0</v>
      </c>
      <c r="F839">
        <v>16</v>
      </c>
      <c r="G839">
        <v>4</v>
      </c>
      <c r="H839">
        <v>2</v>
      </c>
      <c r="I839" t="s">
        <v>439</v>
      </c>
      <c r="J839" t="s">
        <v>1236</v>
      </c>
      <c r="K839">
        <v>10</v>
      </c>
    </row>
    <row r="840" spans="5:11" ht="12.75">
      <c r="E840" s="199">
        <f t="shared" si="0"/>
        <v>0</v>
      </c>
      <c r="F840">
        <v>16</v>
      </c>
      <c r="G840">
        <v>5</v>
      </c>
      <c r="H840">
        <v>2</v>
      </c>
      <c r="I840" t="s">
        <v>439</v>
      </c>
      <c r="J840" t="s">
        <v>1237</v>
      </c>
      <c r="K840">
        <v>10</v>
      </c>
    </row>
    <row r="841" spans="5:11" ht="12.75">
      <c r="E841" s="199">
        <f t="shared" si="0"/>
        <v>0</v>
      </c>
      <c r="F841">
        <v>16</v>
      </c>
      <c r="G841">
        <v>6</v>
      </c>
      <c r="H841">
        <v>2</v>
      </c>
      <c r="I841" t="s">
        <v>439</v>
      </c>
      <c r="J841" t="s">
        <v>1238</v>
      </c>
      <c r="K841">
        <v>10</v>
      </c>
    </row>
    <row r="842" spans="5:11" ht="12.75">
      <c r="E842" s="199">
        <f t="shared" si="0"/>
        <v>0</v>
      </c>
      <c r="F842">
        <v>16</v>
      </c>
      <c r="G842">
        <v>7</v>
      </c>
      <c r="H842">
        <v>2</v>
      </c>
      <c r="I842" t="s">
        <v>439</v>
      </c>
      <c r="J842" t="s">
        <v>1239</v>
      </c>
      <c r="K842">
        <v>10</v>
      </c>
    </row>
    <row r="843" spans="5:11" ht="12.75">
      <c r="E843" s="199">
        <f t="shared" si="0"/>
        <v>0</v>
      </c>
      <c r="F843">
        <v>16</v>
      </c>
      <c r="G843">
        <v>8</v>
      </c>
      <c r="H843">
        <v>2</v>
      </c>
      <c r="I843" t="s">
        <v>439</v>
      </c>
      <c r="J843" t="s">
        <v>1240</v>
      </c>
      <c r="K843">
        <v>10</v>
      </c>
    </row>
    <row r="844" spans="5:11" ht="12.75">
      <c r="E844" s="199">
        <f t="shared" si="0"/>
        <v>0</v>
      </c>
      <c r="F844">
        <v>16</v>
      </c>
      <c r="G844">
        <v>9</v>
      </c>
      <c r="H844">
        <v>2</v>
      </c>
      <c r="I844" t="s">
        <v>439</v>
      </c>
      <c r="J844" t="s">
        <v>1233</v>
      </c>
      <c r="K844">
        <v>10</v>
      </c>
    </row>
    <row r="845" spans="5:11" ht="12.75">
      <c r="E845" s="199">
        <f t="shared" si="0"/>
        <v>0</v>
      </c>
      <c r="F845">
        <v>16</v>
      </c>
      <c r="G845">
        <v>10</v>
      </c>
      <c r="H845">
        <v>2</v>
      </c>
      <c r="I845" t="s">
        <v>439</v>
      </c>
      <c r="J845" t="s">
        <v>1241</v>
      </c>
      <c r="K845">
        <v>10</v>
      </c>
    </row>
    <row r="846" spans="5:11" ht="12.75">
      <c r="E846" s="199">
        <f t="shared" si="0"/>
        <v>0</v>
      </c>
      <c r="F846">
        <v>16</v>
      </c>
      <c r="G846">
        <v>11</v>
      </c>
      <c r="H846">
        <v>2</v>
      </c>
      <c r="I846" t="s">
        <v>439</v>
      </c>
      <c r="J846" t="s">
        <v>1242</v>
      </c>
      <c r="K846">
        <v>10</v>
      </c>
    </row>
    <row r="847" spans="5:11" ht="12.75">
      <c r="E847" s="199">
        <f t="shared" si="0"/>
        <v>0</v>
      </c>
      <c r="F847">
        <v>17</v>
      </c>
      <c r="G847">
        <v>0</v>
      </c>
      <c r="H847">
        <v>0</v>
      </c>
      <c r="I847" t="s">
        <v>435</v>
      </c>
      <c r="J847" t="s">
        <v>1243</v>
      </c>
      <c r="K847">
        <v>10</v>
      </c>
    </row>
    <row r="848" spans="5:11" ht="12.75">
      <c r="E848" s="199">
        <f t="shared" si="0"/>
        <v>0</v>
      </c>
      <c r="F848">
        <v>17</v>
      </c>
      <c r="G848">
        <v>1</v>
      </c>
      <c r="H848">
        <v>2</v>
      </c>
      <c r="I848" t="s">
        <v>439</v>
      </c>
      <c r="J848" t="s">
        <v>1244</v>
      </c>
      <c r="K848">
        <v>10</v>
      </c>
    </row>
    <row r="849" spans="5:11" ht="12.75">
      <c r="E849" s="199">
        <f t="shared" si="0"/>
        <v>0</v>
      </c>
      <c r="F849">
        <v>17</v>
      </c>
      <c r="G849">
        <v>2</v>
      </c>
      <c r="H849">
        <v>2</v>
      </c>
      <c r="I849" t="s">
        <v>439</v>
      </c>
      <c r="J849" t="s">
        <v>1245</v>
      </c>
      <c r="K849">
        <v>10</v>
      </c>
    </row>
    <row r="850" spans="5:11" ht="12.75">
      <c r="E850" s="199">
        <f t="shared" si="0"/>
        <v>0</v>
      </c>
      <c r="F850">
        <v>17</v>
      </c>
      <c r="G850">
        <v>3</v>
      </c>
      <c r="H850">
        <v>2</v>
      </c>
      <c r="I850" t="s">
        <v>439</v>
      </c>
      <c r="J850" t="s">
        <v>900</v>
      </c>
      <c r="K850">
        <v>10</v>
      </c>
    </row>
    <row r="851" spans="5:11" ht="12.75">
      <c r="E851" s="199">
        <f t="shared" si="0"/>
        <v>0</v>
      </c>
      <c r="F851">
        <v>17</v>
      </c>
      <c r="G851">
        <v>4</v>
      </c>
      <c r="H851">
        <v>2</v>
      </c>
      <c r="I851" t="s">
        <v>439</v>
      </c>
      <c r="J851" t="s">
        <v>1246</v>
      </c>
      <c r="K851">
        <v>10</v>
      </c>
    </row>
    <row r="852" spans="5:11" ht="12.75">
      <c r="E852" s="199">
        <f t="shared" si="0"/>
        <v>0</v>
      </c>
      <c r="F852">
        <v>17</v>
      </c>
      <c r="G852">
        <v>5</v>
      </c>
      <c r="H852">
        <v>2</v>
      </c>
      <c r="I852" t="s">
        <v>439</v>
      </c>
      <c r="J852" t="s">
        <v>1247</v>
      </c>
      <c r="K852">
        <v>10</v>
      </c>
    </row>
    <row r="853" spans="5:11" ht="12.75">
      <c r="E853" s="199">
        <f t="shared" si="0"/>
        <v>0</v>
      </c>
      <c r="F853">
        <v>17</v>
      </c>
      <c r="G853">
        <v>6</v>
      </c>
      <c r="H853">
        <v>2</v>
      </c>
      <c r="I853" t="s">
        <v>439</v>
      </c>
      <c r="J853" t="s">
        <v>889</v>
      </c>
      <c r="K853">
        <v>10</v>
      </c>
    </row>
    <row r="854" spans="5:11" ht="12.75">
      <c r="E854" s="199">
        <f t="shared" si="0"/>
        <v>0</v>
      </c>
      <c r="F854">
        <v>17</v>
      </c>
      <c r="G854">
        <v>7</v>
      </c>
      <c r="H854">
        <v>2</v>
      </c>
      <c r="I854" t="s">
        <v>439</v>
      </c>
      <c r="J854" t="s">
        <v>1248</v>
      </c>
      <c r="K854">
        <v>10</v>
      </c>
    </row>
    <row r="855" spans="5:11" ht="12.75">
      <c r="E855" s="199">
        <f t="shared" si="0"/>
        <v>0</v>
      </c>
      <c r="F855">
        <v>17</v>
      </c>
      <c r="G855">
        <v>8</v>
      </c>
      <c r="H855">
        <v>2</v>
      </c>
      <c r="I855" t="s">
        <v>439</v>
      </c>
      <c r="J855" t="s">
        <v>1249</v>
      </c>
      <c r="K855">
        <v>10</v>
      </c>
    </row>
    <row r="856" spans="5:11" ht="12.75">
      <c r="E856" s="199">
        <f t="shared" si="0"/>
        <v>0</v>
      </c>
      <c r="F856">
        <v>17</v>
      </c>
      <c r="G856">
        <v>9</v>
      </c>
      <c r="H856">
        <v>3</v>
      </c>
      <c r="I856" t="s">
        <v>439</v>
      </c>
      <c r="J856" t="s">
        <v>1250</v>
      </c>
      <c r="K856">
        <v>10</v>
      </c>
    </row>
    <row r="857" spans="5:11" ht="12.75">
      <c r="E857" s="199">
        <f t="shared" si="0"/>
        <v>0</v>
      </c>
      <c r="F857">
        <v>17</v>
      </c>
      <c r="G857">
        <v>10</v>
      </c>
      <c r="H857">
        <v>2</v>
      </c>
      <c r="I857" t="s">
        <v>439</v>
      </c>
      <c r="J857" t="s">
        <v>1251</v>
      </c>
      <c r="K857">
        <v>10</v>
      </c>
    </row>
    <row r="858" spans="5:11" ht="12.75">
      <c r="E858" s="199">
        <f t="shared" si="0"/>
        <v>0</v>
      </c>
      <c r="F858">
        <v>18</v>
      </c>
      <c r="G858">
        <v>0</v>
      </c>
      <c r="H858">
        <v>0</v>
      </c>
      <c r="I858" t="s">
        <v>435</v>
      </c>
      <c r="J858" t="s">
        <v>1252</v>
      </c>
      <c r="K858">
        <v>10</v>
      </c>
    </row>
    <row r="859" spans="5:11" ht="12.75">
      <c r="E859" s="199">
        <f t="shared" si="0"/>
        <v>0</v>
      </c>
      <c r="F859">
        <v>18</v>
      </c>
      <c r="G859">
        <v>1</v>
      </c>
      <c r="H859">
        <v>2</v>
      </c>
      <c r="I859" t="s">
        <v>439</v>
      </c>
      <c r="J859" t="s">
        <v>440</v>
      </c>
      <c r="K859">
        <v>10</v>
      </c>
    </row>
    <row r="860" spans="5:11" ht="12.75">
      <c r="E860" s="199">
        <f t="shared" si="0"/>
        <v>0</v>
      </c>
      <c r="F860">
        <v>18</v>
      </c>
      <c r="G860">
        <v>2</v>
      </c>
      <c r="H860">
        <v>2</v>
      </c>
      <c r="I860" t="s">
        <v>439</v>
      </c>
      <c r="J860" t="s">
        <v>1253</v>
      </c>
      <c r="K860">
        <v>10</v>
      </c>
    </row>
    <row r="861" spans="5:11" ht="12.75">
      <c r="E861" s="199">
        <f t="shared" si="0"/>
        <v>0</v>
      </c>
      <c r="F861">
        <v>18</v>
      </c>
      <c r="G861">
        <v>3</v>
      </c>
      <c r="H861">
        <v>2</v>
      </c>
      <c r="I861" t="s">
        <v>439</v>
      </c>
      <c r="J861" t="s">
        <v>1254</v>
      </c>
      <c r="K861">
        <v>10</v>
      </c>
    </row>
    <row r="862" spans="5:11" ht="12.75">
      <c r="E862" s="199">
        <f t="shared" si="0"/>
        <v>0</v>
      </c>
      <c r="F862">
        <v>18</v>
      </c>
      <c r="G862">
        <v>4</v>
      </c>
      <c r="H862">
        <v>2</v>
      </c>
      <c r="I862" t="s">
        <v>439</v>
      </c>
      <c r="J862" t="s">
        <v>1255</v>
      </c>
      <c r="K862">
        <v>10</v>
      </c>
    </row>
    <row r="863" spans="5:11" ht="12.75">
      <c r="E863" s="199">
        <f t="shared" si="0"/>
        <v>0</v>
      </c>
      <c r="F863">
        <v>18</v>
      </c>
      <c r="G863">
        <v>5</v>
      </c>
      <c r="H863">
        <v>2</v>
      </c>
      <c r="I863" t="s">
        <v>439</v>
      </c>
      <c r="J863" t="s">
        <v>1256</v>
      </c>
      <c r="K863">
        <v>10</v>
      </c>
    </row>
    <row r="864" spans="5:11" ht="12.75">
      <c r="E864" s="199">
        <f t="shared" si="0"/>
        <v>0</v>
      </c>
      <c r="F864">
        <v>18</v>
      </c>
      <c r="G864">
        <v>6</v>
      </c>
      <c r="H864">
        <v>2</v>
      </c>
      <c r="I864" t="s">
        <v>439</v>
      </c>
      <c r="J864" t="s">
        <v>1257</v>
      </c>
      <c r="K864">
        <v>10</v>
      </c>
    </row>
    <row r="865" spans="5:11" ht="12.75">
      <c r="E865" s="199">
        <f t="shared" si="0"/>
        <v>0</v>
      </c>
      <c r="F865">
        <v>18</v>
      </c>
      <c r="G865">
        <v>7</v>
      </c>
      <c r="H865">
        <v>3</v>
      </c>
      <c r="I865" t="s">
        <v>439</v>
      </c>
      <c r="J865" t="s">
        <v>1258</v>
      </c>
      <c r="K865">
        <v>10</v>
      </c>
    </row>
    <row r="866" spans="5:11" ht="12.75">
      <c r="E866" s="199">
        <f t="shared" si="0"/>
        <v>0</v>
      </c>
      <c r="F866">
        <v>19</v>
      </c>
      <c r="G866">
        <v>0</v>
      </c>
      <c r="H866">
        <v>0</v>
      </c>
      <c r="I866" t="s">
        <v>435</v>
      </c>
      <c r="J866" t="s">
        <v>1259</v>
      </c>
      <c r="K866">
        <v>10</v>
      </c>
    </row>
    <row r="867" spans="5:11" ht="12.75">
      <c r="E867" s="199">
        <f t="shared" si="0"/>
        <v>0</v>
      </c>
      <c r="F867">
        <v>19</v>
      </c>
      <c r="G867">
        <v>1</v>
      </c>
      <c r="H867">
        <v>1</v>
      </c>
      <c r="I867" t="s">
        <v>439</v>
      </c>
      <c r="J867" t="s">
        <v>1260</v>
      </c>
      <c r="K867">
        <v>10</v>
      </c>
    </row>
    <row r="868" spans="5:11" ht="12.75">
      <c r="E868" s="199">
        <f t="shared" si="0"/>
        <v>0</v>
      </c>
      <c r="F868">
        <v>19</v>
      </c>
      <c r="G868">
        <v>2</v>
      </c>
      <c r="H868">
        <v>3</v>
      </c>
      <c r="I868" t="s">
        <v>439</v>
      </c>
      <c r="J868" t="s">
        <v>1261</v>
      </c>
      <c r="K868">
        <v>10</v>
      </c>
    </row>
    <row r="869" spans="5:11" ht="12.75">
      <c r="E869" s="199">
        <f t="shared" si="0"/>
        <v>0</v>
      </c>
      <c r="F869">
        <v>19</v>
      </c>
      <c r="G869">
        <v>3</v>
      </c>
      <c r="H869">
        <v>2</v>
      </c>
      <c r="I869" t="s">
        <v>439</v>
      </c>
      <c r="J869" t="s">
        <v>1262</v>
      </c>
      <c r="K869">
        <v>10</v>
      </c>
    </row>
    <row r="870" spans="5:11" ht="12.75">
      <c r="E870" s="199">
        <f t="shared" si="0"/>
        <v>0</v>
      </c>
      <c r="F870">
        <v>19</v>
      </c>
      <c r="G870">
        <v>4</v>
      </c>
      <c r="H870">
        <v>2</v>
      </c>
      <c r="I870" t="s">
        <v>439</v>
      </c>
      <c r="J870" t="s">
        <v>1260</v>
      </c>
      <c r="K870">
        <v>10</v>
      </c>
    </row>
    <row r="871" spans="5:11" ht="12.75">
      <c r="E871" s="199">
        <f t="shared" si="0"/>
        <v>0</v>
      </c>
      <c r="F871">
        <v>20</v>
      </c>
      <c r="G871">
        <v>0</v>
      </c>
      <c r="H871">
        <v>0</v>
      </c>
      <c r="I871" t="s">
        <v>435</v>
      </c>
      <c r="J871" t="s">
        <v>1263</v>
      </c>
      <c r="K871">
        <v>10</v>
      </c>
    </row>
    <row r="872" spans="5:11" ht="12.75">
      <c r="E872" s="199">
        <f t="shared" si="0"/>
        <v>0</v>
      </c>
      <c r="F872">
        <v>20</v>
      </c>
      <c r="G872">
        <v>1</v>
      </c>
      <c r="H872">
        <v>1</v>
      </c>
      <c r="I872" t="s">
        <v>439</v>
      </c>
      <c r="J872" t="s">
        <v>1264</v>
      </c>
      <c r="K872">
        <v>10</v>
      </c>
    </row>
    <row r="873" spans="5:11" ht="12.75">
      <c r="E873" s="199">
        <f t="shared" si="0"/>
        <v>0</v>
      </c>
      <c r="F873">
        <v>20</v>
      </c>
      <c r="G873">
        <v>2</v>
      </c>
      <c r="H873">
        <v>1</v>
      </c>
      <c r="I873" t="s">
        <v>439</v>
      </c>
      <c r="J873" t="s">
        <v>1265</v>
      </c>
      <c r="K873">
        <v>10</v>
      </c>
    </row>
    <row r="874" spans="5:11" ht="12.75">
      <c r="E874" s="199">
        <f t="shared" si="0"/>
        <v>0</v>
      </c>
      <c r="F874">
        <v>20</v>
      </c>
      <c r="G874">
        <v>3</v>
      </c>
      <c r="H874">
        <v>1</v>
      </c>
      <c r="I874" t="s">
        <v>439</v>
      </c>
      <c r="J874" t="s">
        <v>1266</v>
      </c>
      <c r="K874">
        <v>10</v>
      </c>
    </row>
    <row r="875" spans="5:11" ht="12.75">
      <c r="E875" s="199">
        <f t="shared" si="0"/>
        <v>0</v>
      </c>
      <c r="F875">
        <v>20</v>
      </c>
      <c r="G875">
        <v>4</v>
      </c>
      <c r="H875">
        <v>3</v>
      </c>
      <c r="I875" t="s">
        <v>439</v>
      </c>
      <c r="J875" t="s">
        <v>1267</v>
      </c>
      <c r="K875">
        <v>10</v>
      </c>
    </row>
    <row r="876" spans="5:11" ht="12.75">
      <c r="E876" s="199">
        <f t="shared" si="0"/>
        <v>0</v>
      </c>
      <c r="F876">
        <v>20</v>
      </c>
      <c r="G876">
        <v>5</v>
      </c>
      <c r="H876">
        <v>2</v>
      </c>
      <c r="I876" t="s">
        <v>439</v>
      </c>
      <c r="J876" t="s">
        <v>1264</v>
      </c>
      <c r="K876">
        <v>10</v>
      </c>
    </row>
    <row r="877" spans="5:11" ht="12.75">
      <c r="E877" s="199">
        <f t="shared" si="0"/>
        <v>0</v>
      </c>
      <c r="F877">
        <v>20</v>
      </c>
      <c r="G877">
        <v>6</v>
      </c>
      <c r="H877">
        <v>2</v>
      </c>
      <c r="I877" t="s">
        <v>439</v>
      </c>
      <c r="J877" t="s">
        <v>1265</v>
      </c>
      <c r="K877">
        <v>10</v>
      </c>
    </row>
    <row r="878" spans="5:11" ht="12.75">
      <c r="E878" s="199">
        <f t="shared" si="0"/>
        <v>0</v>
      </c>
      <c r="F878">
        <v>20</v>
      </c>
      <c r="G878">
        <v>7</v>
      </c>
      <c r="H878">
        <v>2</v>
      </c>
      <c r="I878" t="s">
        <v>439</v>
      </c>
      <c r="J878" t="s">
        <v>1268</v>
      </c>
      <c r="K878">
        <v>10</v>
      </c>
    </row>
    <row r="879" spans="5:11" ht="12.75">
      <c r="E879" s="199">
        <f t="shared" si="0"/>
        <v>0</v>
      </c>
      <c r="F879">
        <v>20</v>
      </c>
      <c r="G879">
        <v>8</v>
      </c>
      <c r="H879">
        <v>3</v>
      </c>
      <c r="I879" t="s">
        <v>439</v>
      </c>
      <c r="J879" t="s">
        <v>1269</v>
      </c>
      <c r="K879">
        <v>10</v>
      </c>
    </row>
    <row r="880" spans="5:11" ht="12.75">
      <c r="E880" s="199">
        <f t="shared" si="0"/>
        <v>0</v>
      </c>
      <c r="F880">
        <v>20</v>
      </c>
      <c r="G880">
        <v>9</v>
      </c>
      <c r="H880">
        <v>2</v>
      </c>
      <c r="I880" t="s">
        <v>439</v>
      </c>
      <c r="J880" t="s">
        <v>1266</v>
      </c>
      <c r="K880">
        <v>10</v>
      </c>
    </row>
    <row r="881" spans="5:11" ht="12.75">
      <c r="E881" s="199">
        <f t="shared" si="0"/>
        <v>0</v>
      </c>
      <c r="F881">
        <v>21</v>
      </c>
      <c r="G881">
        <v>0</v>
      </c>
      <c r="H881">
        <v>0</v>
      </c>
      <c r="I881" t="s">
        <v>435</v>
      </c>
      <c r="J881" t="s">
        <v>1270</v>
      </c>
      <c r="K881">
        <v>10</v>
      </c>
    </row>
    <row r="882" spans="5:11" ht="12.75">
      <c r="E882" s="199">
        <f t="shared" si="0"/>
        <v>0</v>
      </c>
      <c r="F882">
        <v>21</v>
      </c>
      <c r="G882">
        <v>1</v>
      </c>
      <c r="H882">
        <v>1</v>
      </c>
      <c r="I882" t="s">
        <v>439</v>
      </c>
      <c r="J882" t="s">
        <v>1271</v>
      </c>
      <c r="K882">
        <v>10</v>
      </c>
    </row>
    <row r="883" spans="5:11" ht="12.75">
      <c r="E883" s="199">
        <f t="shared" si="0"/>
        <v>0</v>
      </c>
      <c r="F883">
        <v>21</v>
      </c>
      <c r="G883">
        <v>2</v>
      </c>
      <c r="H883">
        <v>2</v>
      </c>
      <c r="I883" t="s">
        <v>439</v>
      </c>
      <c r="J883" t="s">
        <v>1271</v>
      </c>
      <c r="K883">
        <v>10</v>
      </c>
    </row>
    <row r="884" spans="5:11" ht="12.75">
      <c r="E884" s="199">
        <f t="shared" si="0"/>
        <v>0</v>
      </c>
      <c r="F884">
        <v>21</v>
      </c>
      <c r="G884">
        <v>3</v>
      </c>
      <c r="H884">
        <v>2</v>
      </c>
      <c r="I884" t="s">
        <v>439</v>
      </c>
      <c r="J884" t="s">
        <v>1272</v>
      </c>
      <c r="K884">
        <v>10</v>
      </c>
    </row>
    <row r="885" spans="5:11" ht="12.75">
      <c r="E885" s="199">
        <f t="shared" si="0"/>
        <v>0</v>
      </c>
      <c r="F885">
        <v>21</v>
      </c>
      <c r="G885">
        <v>4</v>
      </c>
      <c r="H885">
        <v>2</v>
      </c>
      <c r="I885" t="s">
        <v>439</v>
      </c>
      <c r="J885" t="s">
        <v>1273</v>
      </c>
      <c r="K885">
        <v>10</v>
      </c>
    </row>
    <row r="886" spans="5:11" ht="12.75">
      <c r="E886" s="199">
        <f t="shared" si="0"/>
        <v>0</v>
      </c>
      <c r="F886">
        <v>21</v>
      </c>
      <c r="G886">
        <v>5</v>
      </c>
      <c r="H886">
        <v>2</v>
      </c>
      <c r="I886" t="s">
        <v>439</v>
      </c>
      <c r="J886" t="s">
        <v>1274</v>
      </c>
      <c r="K886">
        <v>10</v>
      </c>
    </row>
    <row r="887" spans="5:11" ht="12.75">
      <c r="E887" s="199">
        <f t="shared" si="0"/>
        <v>0</v>
      </c>
      <c r="F887">
        <v>61</v>
      </c>
      <c r="G887">
        <v>0</v>
      </c>
      <c r="H887">
        <v>0</v>
      </c>
      <c r="I887" t="s">
        <v>643</v>
      </c>
      <c r="J887" t="s">
        <v>1275</v>
      </c>
      <c r="K887">
        <v>10</v>
      </c>
    </row>
    <row r="888" spans="5:11" ht="12.75">
      <c r="E888" s="199">
        <f t="shared" si="0"/>
        <v>0</v>
      </c>
      <c r="F888">
        <v>62</v>
      </c>
      <c r="G888">
        <v>0</v>
      </c>
      <c r="H888">
        <v>0</v>
      </c>
      <c r="I888" t="s">
        <v>643</v>
      </c>
      <c r="J888" t="s">
        <v>1276</v>
      </c>
      <c r="K888">
        <v>10</v>
      </c>
    </row>
    <row r="889" spans="5:11" ht="12.75">
      <c r="E889" s="199">
        <f t="shared" si="0"/>
        <v>0</v>
      </c>
      <c r="F889">
        <v>63</v>
      </c>
      <c r="G889">
        <v>0</v>
      </c>
      <c r="H889">
        <v>0</v>
      </c>
      <c r="I889" t="s">
        <v>643</v>
      </c>
      <c r="J889" t="s">
        <v>1231</v>
      </c>
      <c r="K889">
        <v>10</v>
      </c>
    </row>
    <row r="890" spans="5:11" ht="12.75">
      <c r="E890" s="199">
        <f t="shared" si="0"/>
        <v>0</v>
      </c>
      <c r="F890">
        <v>0</v>
      </c>
      <c r="G890">
        <v>0</v>
      </c>
      <c r="H890">
        <v>0</v>
      </c>
      <c r="I890" t="s">
        <v>432</v>
      </c>
      <c r="J890" t="s">
        <v>446</v>
      </c>
      <c r="K890">
        <v>12</v>
      </c>
    </row>
    <row r="891" spans="5:11" ht="12.75">
      <c r="E891" s="199">
        <f t="shared" si="0"/>
        <v>0</v>
      </c>
      <c r="F891">
        <v>1</v>
      </c>
      <c r="G891">
        <v>0</v>
      </c>
      <c r="H891">
        <v>0</v>
      </c>
      <c r="I891" t="s">
        <v>435</v>
      </c>
      <c r="J891" t="s">
        <v>1277</v>
      </c>
      <c r="K891">
        <v>12</v>
      </c>
    </row>
    <row r="892" spans="5:11" ht="12.75">
      <c r="E892" s="199">
        <f t="shared" si="0"/>
        <v>0</v>
      </c>
      <c r="F892">
        <v>1</v>
      </c>
      <c r="G892">
        <v>1</v>
      </c>
      <c r="H892">
        <v>1</v>
      </c>
      <c r="I892" t="s">
        <v>439</v>
      </c>
      <c r="J892" t="s">
        <v>1278</v>
      </c>
      <c r="K892">
        <v>12</v>
      </c>
    </row>
    <row r="893" spans="5:11" ht="12.75">
      <c r="E893" s="199">
        <f t="shared" si="0"/>
        <v>0</v>
      </c>
      <c r="F893">
        <v>1</v>
      </c>
      <c r="G893">
        <v>2</v>
      </c>
      <c r="H893">
        <v>2</v>
      </c>
      <c r="I893" t="s">
        <v>439</v>
      </c>
      <c r="J893" t="s">
        <v>1278</v>
      </c>
      <c r="K893">
        <v>12</v>
      </c>
    </row>
    <row r="894" spans="5:11" ht="12.75">
      <c r="E894" s="199">
        <f t="shared" si="0"/>
        <v>0</v>
      </c>
      <c r="F894">
        <v>1</v>
      </c>
      <c r="G894">
        <v>3</v>
      </c>
      <c r="H894">
        <v>2</v>
      </c>
      <c r="I894" t="s">
        <v>439</v>
      </c>
      <c r="J894" t="s">
        <v>1279</v>
      </c>
      <c r="K894">
        <v>12</v>
      </c>
    </row>
    <row r="895" spans="5:11" ht="12.75">
      <c r="E895" s="199">
        <f t="shared" si="0"/>
        <v>0</v>
      </c>
      <c r="F895">
        <v>1</v>
      </c>
      <c r="G895">
        <v>4</v>
      </c>
      <c r="H895">
        <v>2</v>
      </c>
      <c r="I895" t="s">
        <v>439</v>
      </c>
      <c r="J895" t="s">
        <v>1280</v>
      </c>
      <c r="K895">
        <v>12</v>
      </c>
    </row>
    <row r="896" spans="5:11" ht="12.75">
      <c r="E896" s="199">
        <f t="shared" si="0"/>
        <v>0</v>
      </c>
      <c r="F896">
        <v>1</v>
      </c>
      <c r="G896">
        <v>5</v>
      </c>
      <c r="H896">
        <v>2</v>
      </c>
      <c r="I896" t="s">
        <v>439</v>
      </c>
      <c r="J896" t="s">
        <v>1281</v>
      </c>
      <c r="K896">
        <v>12</v>
      </c>
    </row>
    <row r="897" spans="5:11" ht="12.75">
      <c r="E897" s="199">
        <f t="shared" si="0"/>
        <v>0</v>
      </c>
      <c r="F897">
        <v>1</v>
      </c>
      <c r="G897">
        <v>6</v>
      </c>
      <c r="H897">
        <v>3</v>
      </c>
      <c r="I897" t="s">
        <v>439</v>
      </c>
      <c r="J897" t="s">
        <v>1282</v>
      </c>
      <c r="K897">
        <v>12</v>
      </c>
    </row>
    <row r="898" spans="5:11" ht="12.75">
      <c r="E898" s="199">
        <f t="shared" si="0"/>
        <v>0</v>
      </c>
      <c r="F898">
        <v>1</v>
      </c>
      <c r="G898">
        <v>7</v>
      </c>
      <c r="H898">
        <v>2</v>
      </c>
      <c r="I898" t="s">
        <v>439</v>
      </c>
      <c r="J898" t="s">
        <v>1283</v>
      </c>
      <c r="K898">
        <v>12</v>
      </c>
    </row>
    <row r="899" spans="5:11" ht="12.75">
      <c r="E899" s="199">
        <f t="shared" si="0"/>
        <v>0</v>
      </c>
      <c r="F899">
        <v>1</v>
      </c>
      <c r="G899">
        <v>8</v>
      </c>
      <c r="H899">
        <v>2</v>
      </c>
      <c r="I899" t="s">
        <v>439</v>
      </c>
      <c r="J899" t="s">
        <v>1284</v>
      </c>
      <c r="K899">
        <v>12</v>
      </c>
    </row>
    <row r="900" spans="5:11" ht="12.75">
      <c r="E900" s="199">
        <f t="shared" si="0"/>
        <v>0</v>
      </c>
      <c r="F900">
        <v>1</v>
      </c>
      <c r="G900">
        <v>9</v>
      </c>
      <c r="H900">
        <v>2</v>
      </c>
      <c r="I900" t="s">
        <v>439</v>
      </c>
      <c r="J900" t="s">
        <v>1285</v>
      </c>
      <c r="K900">
        <v>12</v>
      </c>
    </row>
    <row r="901" spans="5:11" ht="12.75">
      <c r="E901" s="199">
        <f t="shared" si="0"/>
        <v>0</v>
      </c>
      <c r="F901">
        <v>2</v>
      </c>
      <c r="G901">
        <v>0</v>
      </c>
      <c r="H901">
        <v>0</v>
      </c>
      <c r="I901" t="s">
        <v>435</v>
      </c>
      <c r="J901" t="s">
        <v>1286</v>
      </c>
      <c r="K901">
        <v>12</v>
      </c>
    </row>
    <row r="902" spans="5:11" ht="12.75">
      <c r="E902" s="199">
        <f t="shared" si="0"/>
        <v>0</v>
      </c>
      <c r="F902">
        <v>2</v>
      </c>
      <c r="G902">
        <v>1</v>
      </c>
      <c r="H902">
        <v>2</v>
      </c>
      <c r="I902" t="s">
        <v>439</v>
      </c>
      <c r="J902" t="s">
        <v>1287</v>
      </c>
      <c r="K902">
        <v>12</v>
      </c>
    </row>
    <row r="903" spans="5:11" ht="12.75">
      <c r="E903" s="199">
        <f t="shared" si="0"/>
        <v>0</v>
      </c>
      <c r="F903">
        <v>2</v>
      </c>
      <c r="G903">
        <v>2</v>
      </c>
      <c r="H903">
        <v>3</v>
      </c>
      <c r="I903" t="s">
        <v>439</v>
      </c>
      <c r="J903" t="s">
        <v>1288</v>
      </c>
      <c r="K903">
        <v>12</v>
      </c>
    </row>
    <row r="904" spans="5:11" ht="12.75">
      <c r="E904" s="199">
        <f t="shared" si="0"/>
        <v>0</v>
      </c>
      <c r="F904">
        <v>2</v>
      </c>
      <c r="G904">
        <v>3</v>
      </c>
      <c r="H904">
        <v>3</v>
      </c>
      <c r="I904" t="s">
        <v>439</v>
      </c>
      <c r="J904" t="s">
        <v>1289</v>
      </c>
      <c r="K904">
        <v>12</v>
      </c>
    </row>
    <row r="905" spans="5:11" ht="12.75">
      <c r="E905" s="199">
        <f t="shared" si="0"/>
        <v>0</v>
      </c>
      <c r="F905">
        <v>2</v>
      </c>
      <c r="G905">
        <v>4</v>
      </c>
      <c r="H905">
        <v>2</v>
      </c>
      <c r="I905" t="s">
        <v>439</v>
      </c>
      <c r="J905" t="s">
        <v>1290</v>
      </c>
      <c r="K905">
        <v>12</v>
      </c>
    </row>
    <row r="906" spans="5:11" ht="12.75">
      <c r="E906" s="199">
        <f t="shared" si="0"/>
        <v>0</v>
      </c>
      <c r="F906">
        <v>2</v>
      </c>
      <c r="G906">
        <v>5</v>
      </c>
      <c r="H906">
        <v>2</v>
      </c>
      <c r="I906" t="s">
        <v>439</v>
      </c>
      <c r="J906" t="s">
        <v>1291</v>
      </c>
      <c r="K906">
        <v>12</v>
      </c>
    </row>
    <row r="907" spans="5:11" ht="12.75">
      <c r="E907" s="199">
        <f t="shared" si="0"/>
        <v>0</v>
      </c>
      <c r="F907">
        <v>2</v>
      </c>
      <c r="G907">
        <v>6</v>
      </c>
      <c r="H907">
        <v>2</v>
      </c>
      <c r="I907" t="s">
        <v>439</v>
      </c>
      <c r="J907" t="s">
        <v>1292</v>
      </c>
      <c r="K907">
        <v>12</v>
      </c>
    </row>
    <row r="908" spans="5:11" ht="12.75">
      <c r="E908" s="199">
        <f t="shared" si="0"/>
        <v>0</v>
      </c>
      <c r="F908">
        <v>2</v>
      </c>
      <c r="G908">
        <v>7</v>
      </c>
      <c r="H908">
        <v>2</v>
      </c>
      <c r="I908" t="s">
        <v>439</v>
      </c>
      <c r="J908" t="s">
        <v>1293</v>
      </c>
      <c r="K908">
        <v>12</v>
      </c>
    </row>
    <row r="909" spans="5:11" ht="12.75">
      <c r="E909" s="199">
        <f t="shared" si="0"/>
        <v>0</v>
      </c>
      <c r="F909">
        <v>3</v>
      </c>
      <c r="G909">
        <v>0</v>
      </c>
      <c r="H909">
        <v>0</v>
      </c>
      <c r="I909" t="s">
        <v>435</v>
      </c>
      <c r="J909" t="s">
        <v>1294</v>
      </c>
      <c r="K909">
        <v>12</v>
      </c>
    </row>
    <row r="910" spans="5:11" ht="12.75">
      <c r="E910" s="199">
        <f t="shared" si="0"/>
        <v>0</v>
      </c>
      <c r="F910">
        <v>3</v>
      </c>
      <c r="G910">
        <v>1</v>
      </c>
      <c r="H910">
        <v>3</v>
      </c>
      <c r="I910" t="s">
        <v>439</v>
      </c>
      <c r="J910" t="s">
        <v>1295</v>
      </c>
      <c r="K910">
        <v>12</v>
      </c>
    </row>
    <row r="911" spans="5:11" ht="12.75">
      <c r="E911" s="199">
        <f t="shared" si="0"/>
        <v>0</v>
      </c>
      <c r="F911">
        <v>3</v>
      </c>
      <c r="G911">
        <v>2</v>
      </c>
      <c r="H911">
        <v>2</v>
      </c>
      <c r="I911" t="s">
        <v>439</v>
      </c>
      <c r="J911" t="s">
        <v>1296</v>
      </c>
      <c r="K911">
        <v>12</v>
      </c>
    </row>
    <row r="912" spans="5:11" ht="12.75">
      <c r="E912" s="199">
        <f t="shared" si="0"/>
        <v>0</v>
      </c>
      <c r="F912">
        <v>3</v>
      </c>
      <c r="G912">
        <v>3</v>
      </c>
      <c r="H912">
        <v>3</v>
      </c>
      <c r="I912" t="s">
        <v>439</v>
      </c>
      <c r="J912" t="s">
        <v>853</v>
      </c>
      <c r="K912">
        <v>12</v>
      </c>
    </row>
    <row r="913" spans="5:11" ht="12.75">
      <c r="E913" s="199">
        <f t="shared" si="0"/>
        <v>0</v>
      </c>
      <c r="F913">
        <v>3</v>
      </c>
      <c r="G913">
        <v>4</v>
      </c>
      <c r="H913">
        <v>3</v>
      </c>
      <c r="I913" t="s">
        <v>439</v>
      </c>
      <c r="J913" t="s">
        <v>1297</v>
      </c>
      <c r="K913">
        <v>12</v>
      </c>
    </row>
    <row r="914" spans="5:11" ht="12.75">
      <c r="E914" s="199">
        <f t="shared" si="0"/>
        <v>0</v>
      </c>
      <c r="F914">
        <v>3</v>
      </c>
      <c r="G914">
        <v>5</v>
      </c>
      <c r="H914">
        <v>3</v>
      </c>
      <c r="I914" t="s">
        <v>439</v>
      </c>
      <c r="J914" t="s">
        <v>1298</v>
      </c>
      <c r="K914">
        <v>12</v>
      </c>
    </row>
    <row r="915" spans="5:11" ht="12.75">
      <c r="E915" s="199">
        <f t="shared" si="0"/>
        <v>0</v>
      </c>
      <c r="F915">
        <v>4</v>
      </c>
      <c r="G915">
        <v>0</v>
      </c>
      <c r="H915">
        <v>0</v>
      </c>
      <c r="I915" t="s">
        <v>435</v>
      </c>
      <c r="J915" t="s">
        <v>1299</v>
      </c>
      <c r="K915">
        <v>12</v>
      </c>
    </row>
    <row r="916" spans="5:11" ht="12.75">
      <c r="E916" s="199">
        <f t="shared" si="0"/>
        <v>0</v>
      </c>
      <c r="F916">
        <v>4</v>
      </c>
      <c r="G916">
        <v>1</v>
      </c>
      <c r="H916">
        <v>2</v>
      </c>
      <c r="I916" t="s">
        <v>439</v>
      </c>
      <c r="J916" t="s">
        <v>1300</v>
      </c>
      <c r="K916">
        <v>12</v>
      </c>
    </row>
    <row r="917" spans="5:11" ht="12.75">
      <c r="E917" s="199">
        <f t="shared" si="0"/>
        <v>0</v>
      </c>
      <c r="F917">
        <v>4</v>
      </c>
      <c r="G917">
        <v>2</v>
      </c>
      <c r="H917">
        <v>3</v>
      </c>
      <c r="I917" t="s">
        <v>439</v>
      </c>
      <c r="J917" t="s">
        <v>1301</v>
      </c>
      <c r="K917">
        <v>12</v>
      </c>
    </row>
    <row r="918" spans="5:11" ht="12.75">
      <c r="E918" s="199">
        <f t="shared" si="0"/>
        <v>0</v>
      </c>
      <c r="F918">
        <v>4</v>
      </c>
      <c r="G918">
        <v>3</v>
      </c>
      <c r="H918">
        <v>2</v>
      </c>
      <c r="I918" t="s">
        <v>439</v>
      </c>
      <c r="J918" t="s">
        <v>1302</v>
      </c>
      <c r="K918">
        <v>12</v>
      </c>
    </row>
    <row r="919" spans="5:11" ht="12.75">
      <c r="E919" s="199">
        <f t="shared" si="0"/>
        <v>0</v>
      </c>
      <c r="F919">
        <v>4</v>
      </c>
      <c r="G919">
        <v>4</v>
      </c>
      <c r="H919">
        <v>2</v>
      </c>
      <c r="I919" t="s">
        <v>439</v>
      </c>
      <c r="J919" t="s">
        <v>1303</v>
      </c>
      <c r="K919">
        <v>12</v>
      </c>
    </row>
    <row r="920" spans="5:11" ht="12.75">
      <c r="E920" s="199">
        <f t="shared" si="0"/>
        <v>0</v>
      </c>
      <c r="F920">
        <v>4</v>
      </c>
      <c r="G920">
        <v>5</v>
      </c>
      <c r="H920">
        <v>2</v>
      </c>
      <c r="I920" t="s">
        <v>439</v>
      </c>
      <c r="J920" t="s">
        <v>1304</v>
      </c>
      <c r="K920">
        <v>12</v>
      </c>
    </row>
    <row r="921" spans="5:11" ht="12.75">
      <c r="E921" s="199">
        <f t="shared" si="0"/>
        <v>0</v>
      </c>
      <c r="F921">
        <v>4</v>
      </c>
      <c r="G921">
        <v>6</v>
      </c>
      <c r="H921">
        <v>2</v>
      </c>
      <c r="I921" t="s">
        <v>439</v>
      </c>
      <c r="J921" t="s">
        <v>1305</v>
      </c>
      <c r="K921">
        <v>12</v>
      </c>
    </row>
    <row r="922" spans="5:11" ht="12.75">
      <c r="E922" s="199">
        <f t="shared" si="0"/>
        <v>0</v>
      </c>
      <c r="F922">
        <v>4</v>
      </c>
      <c r="G922">
        <v>7</v>
      </c>
      <c r="H922">
        <v>3</v>
      </c>
      <c r="I922" t="s">
        <v>439</v>
      </c>
      <c r="J922" t="s">
        <v>1306</v>
      </c>
      <c r="K922">
        <v>12</v>
      </c>
    </row>
    <row r="923" spans="5:11" ht="12.75">
      <c r="E923" s="199">
        <f t="shared" si="0"/>
        <v>0</v>
      </c>
      <c r="F923">
        <v>5</v>
      </c>
      <c r="G923">
        <v>0</v>
      </c>
      <c r="H923">
        <v>0</v>
      </c>
      <c r="I923" t="s">
        <v>435</v>
      </c>
      <c r="J923" t="s">
        <v>1307</v>
      </c>
      <c r="K923">
        <v>12</v>
      </c>
    </row>
    <row r="924" spans="5:11" ht="12.75">
      <c r="E924" s="199">
        <f t="shared" si="0"/>
        <v>0</v>
      </c>
      <c r="F924">
        <v>5</v>
      </c>
      <c r="G924">
        <v>1</v>
      </c>
      <c r="H924">
        <v>1</v>
      </c>
      <c r="I924" t="s">
        <v>439</v>
      </c>
      <c r="J924" t="s">
        <v>1308</v>
      </c>
      <c r="K924">
        <v>12</v>
      </c>
    </row>
    <row r="925" spans="5:11" ht="12.75">
      <c r="E925" s="199">
        <f t="shared" si="0"/>
        <v>0</v>
      </c>
      <c r="F925">
        <v>5</v>
      </c>
      <c r="G925">
        <v>2</v>
      </c>
      <c r="H925">
        <v>3</v>
      </c>
      <c r="I925" t="s">
        <v>439</v>
      </c>
      <c r="J925" t="s">
        <v>1309</v>
      </c>
      <c r="K925">
        <v>12</v>
      </c>
    </row>
    <row r="926" spans="5:11" ht="12.75">
      <c r="E926" s="199">
        <f t="shared" si="0"/>
        <v>0</v>
      </c>
      <c r="F926">
        <v>5</v>
      </c>
      <c r="G926">
        <v>3</v>
      </c>
      <c r="H926">
        <v>3</v>
      </c>
      <c r="I926" t="s">
        <v>439</v>
      </c>
      <c r="J926" t="s">
        <v>1310</v>
      </c>
      <c r="K926">
        <v>12</v>
      </c>
    </row>
    <row r="927" spans="5:11" ht="12.75">
      <c r="E927" s="199">
        <f t="shared" si="0"/>
        <v>0</v>
      </c>
      <c r="F927">
        <v>5</v>
      </c>
      <c r="G927">
        <v>4</v>
      </c>
      <c r="H927">
        <v>2</v>
      </c>
      <c r="I927" t="s">
        <v>439</v>
      </c>
      <c r="J927" t="s">
        <v>1308</v>
      </c>
      <c r="K927">
        <v>12</v>
      </c>
    </row>
    <row r="928" spans="5:11" ht="12.75">
      <c r="E928" s="199">
        <f t="shared" si="0"/>
        <v>0</v>
      </c>
      <c r="F928">
        <v>5</v>
      </c>
      <c r="G928">
        <v>5</v>
      </c>
      <c r="H928">
        <v>2</v>
      </c>
      <c r="I928" t="s">
        <v>439</v>
      </c>
      <c r="J928" t="s">
        <v>1311</v>
      </c>
      <c r="K928">
        <v>12</v>
      </c>
    </row>
    <row r="929" spans="5:11" ht="12.75">
      <c r="E929" s="199">
        <f t="shared" si="0"/>
        <v>0</v>
      </c>
      <c r="F929">
        <v>5</v>
      </c>
      <c r="G929">
        <v>6</v>
      </c>
      <c r="H929">
        <v>2</v>
      </c>
      <c r="I929" t="s">
        <v>439</v>
      </c>
      <c r="J929" t="s">
        <v>1312</v>
      </c>
      <c r="K929">
        <v>12</v>
      </c>
    </row>
    <row r="930" spans="5:11" ht="12.75">
      <c r="E930" s="199">
        <f t="shared" si="0"/>
        <v>0</v>
      </c>
      <c r="F930">
        <v>5</v>
      </c>
      <c r="G930">
        <v>7</v>
      </c>
      <c r="H930">
        <v>2</v>
      </c>
      <c r="I930" t="s">
        <v>439</v>
      </c>
      <c r="J930" t="s">
        <v>1179</v>
      </c>
      <c r="K930">
        <v>12</v>
      </c>
    </row>
    <row r="931" spans="5:11" ht="12.75">
      <c r="E931" s="199">
        <f t="shared" si="0"/>
        <v>0</v>
      </c>
      <c r="F931">
        <v>5</v>
      </c>
      <c r="G931">
        <v>8</v>
      </c>
      <c r="H931">
        <v>2</v>
      </c>
      <c r="I931" t="s">
        <v>439</v>
      </c>
      <c r="J931" t="s">
        <v>1313</v>
      </c>
      <c r="K931">
        <v>12</v>
      </c>
    </row>
    <row r="932" spans="5:11" ht="12.75">
      <c r="E932" s="199">
        <f t="shared" si="0"/>
        <v>0</v>
      </c>
      <c r="F932">
        <v>5</v>
      </c>
      <c r="G932">
        <v>9</v>
      </c>
      <c r="H932">
        <v>2</v>
      </c>
      <c r="I932" t="s">
        <v>439</v>
      </c>
      <c r="J932" t="s">
        <v>1314</v>
      </c>
      <c r="K932">
        <v>12</v>
      </c>
    </row>
    <row r="933" spans="5:11" ht="12.75">
      <c r="E933" s="199">
        <f t="shared" si="0"/>
        <v>0</v>
      </c>
      <c r="F933">
        <v>5</v>
      </c>
      <c r="G933">
        <v>10</v>
      </c>
      <c r="H933">
        <v>2</v>
      </c>
      <c r="I933" t="s">
        <v>439</v>
      </c>
      <c r="J933" t="s">
        <v>1315</v>
      </c>
      <c r="K933">
        <v>12</v>
      </c>
    </row>
    <row r="934" spans="5:11" ht="12.75">
      <c r="E934" s="199">
        <f t="shared" si="0"/>
        <v>0</v>
      </c>
      <c r="F934">
        <v>6</v>
      </c>
      <c r="G934">
        <v>0</v>
      </c>
      <c r="H934">
        <v>0</v>
      </c>
      <c r="I934" t="s">
        <v>435</v>
      </c>
      <c r="J934" t="s">
        <v>1316</v>
      </c>
      <c r="K934">
        <v>12</v>
      </c>
    </row>
    <row r="935" spans="5:11" ht="12.75">
      <c r="E935" s="199">
        <f t="shared" si="0"/>
        <v>0</v>
      </c>
      <c r="F935">
        <v>6</v>
      </c>
      <c r="G935">
        <v>1</v>
      </c>
      <c r="H935">
        <v>2</v>
      </c>
      <c r="I935" t="s">
        <v>439</v>
      </c>
      <c r="J935" t="s">
        <v>1317</v>
      </c>
      <c r="K935">
        <v>12</v>
      </c>
    </row>
    <row r="936" spans="5:11" ht="12.75">
      <c r="E936" s="199">
        <f t="shared" si="0"/>
        <v>0</v>
      </c>
      <c r="F936">
        <v>6</v>
      </c>
      <c r="G936">
        <v>2</v>
      </c>
      <c r="H936">
        <v>2</v>
      </c>
      <c r="I936" t="s">
        <v>439</v>
      </c>
      <c r="J936" t="s">
        <v>1318</v>
      </c>
      <c r="K936">
        <v>12</v>
      </c>
    </row>
    <row r="937" spans="5:11" ht="12.75">
      <c r="E937" s="199">
        <f t="shared" si="0"/>
        <v>0</v>
      </c>
      <c r="F937">
        <v>6</v>
      </c>
      <c r="G937">
        <v>3</v>
      </c>
      <c r="H937">
        <v>2</v>
      </c>
      <c r="I937" t="s">
        <v>439</v>
      </c>
      <c r="J937" t="s">
        <v>1319</v>
      </c>
      <c r="K937">
        <v>12</v>
      </c>
    </row>
    <row r="938" spans="5:11" ht="12.75">
      <c r="E938" s="199">
        <f t="shared" si="0"/>
        <v>0</v>
      </c>
      <c r="F938">
        <v>6</v>
      </c>
      <c r="G938">
        <v>4</v>
      </c>
      <c r="H938">
        <v>2</v>
      </c>
      <c r="I938" t="s">
        <v>439</v>
      </c>
      <c r="J938" t="s">
        <v>1320</v>
      </c>
      <c r="K938">
        <v>12</v>
      </c>
    </row>
    <row r="939" spans="5:11" ht="12.75">
      <c r="E939" s="199">
        <f t="shared" si="0"/>
        <v>0</v>
      </c>
      <c r="F939">
        <v>6</v>
      </c>
      <c r="G939">
        <v>5</v>
      </c>
      <c r="H939">
        <v>2</v>
      </c>
      <c r="I939" t="s">
        <v>439</v>
      </c>
      <c r="J939" t="s">
        <v>1321</v>
      </c>
      <c r="K939">
        <v>12</v>
      </c>
    </row>
    <row r="940" spans="5:11" ht="12.75">
      <c r="E940" s="199">
        <f t="shared" si="0"/>
        <v>0</v>
      </c>
      <c r="F940">
        <v>6</v>
      </c>
      <c r="G940">
        <v>6</v>
      </c>
      <c r="H940">
        <v>3</v>
      </c>
      <c r="I940" t="s">
        <v>439</v>
      </c>
      <c r="J940" t="s">
        <v>1322</v>
      </c>
      <c r="K940">
        <v>12</v>
      </c>
    </row>
    <row r="941" spans="5:11" ht="12.75">
      <c r="E941" s="199">
        <f t="shared" si="0"/>
        <v>0</v>
      </c>
      <c r="F941">
        <v>6</v>
      </c>
      <c r="G941">
        <v>7</v>
      </c>
      <c r="H941">
        <v>2</v>
      </c>
      <c r="I941" t="s">
        <v>439</v>
      </c>
      <c r="J941" t="s">
        <v>1323</v>
      </c>
      <c r="K941">
        <v>12</v>
      </c>
    </row>
    <row r="942" spans="5:11" ht="12.75">
      <c r="E942" s="199">
        <f t="shared" si="0"/>
        <v>0</v>
      </c>
      <c r="F942">
        <v>6</v>
      </c>
      <c r="G942">
        <v>8</v>
      </c>
      <c r="H942">
        <v>2</v>
      </c>
      <c r="I942" t="s">
        <v>439</v>
      </c>
      <c r="J942" t="s">
        <v>1324</v>
      </c>
      <c r="K942">
        <v>12</v>
      </c>
    </row>
    <row r="943" spans="5:11" ht="12.75">
      <c r="E943" s="199">
        <f t="shared" si="0"/>
        <v>0</v>
      </c>
      <c r="F943">
        <v>6</v>
      </c>
      <c r="G943">
        <v>9</v>
      </c>
      <c r="H943">
        <v>2</v>
      </c>
      <c r="I943" t="s">
        <v>439</v>
      </c>
      <c r="J943" t="s">
        <v>1325</v>
      </c>
      <c r="K943">
        <v>12</v>
      </c>
    </row>
    <row r="944" spans="5:11" ht="12.75">
      <c r="E944" s="199">
        <f t="shared" si="0"/>
        <v>0</v>
      </c>
      <c r="F944">
        <v>6</v>
      </c>
      <c r="G944">
        <v>10</v>
      </c>
      <c r="H944">
        <v>3</v>
      </c>
      <c r="I944" t="s">
        <v>439</v>
      </c>
      <c r="J944" t="s">
        <v>1326</v>
      </c>
      <c r="K944">
        <v>12</v>
      </c>
    </row>
    <row r="945" spans="5:11" ht="12.75">
      <c r="E945" s="199">
        <f t="shared" si="0"/>
        <v>0</v>
      </c>
      <c r="F945">
        <v>6</v>
      </c>
      <c r="G945">
        <v>11</v>
      </c>
      <c r="H945">
        <v>3</v>
      </c>
      <c r="I945" t="s">
        <v>439</v>
      </c>
      <c r="J945" t="s">
        <v>1327</v>
      </c>
      <c r="K945">
        <v>12</v>
      </c>
    </row>
    <row r="946" spans="5:11" ht="12.75">
      <c r="E946" s="199">
        <f t="shared" si="0"/>
        <v>0</v>
      </c>
      <c r="F946">
        <v>6</v>
      </c>
      <c r="G946">
        <v>12</v>
      </c>
      <c r="H946">
        <v>3</v>
      </c>
      <c r="I946" t="s">
        <v>439</v>
      </c>
      <c r="J946" t="s">
        <v>1328</v>
      </c>
      <c r="K946">
        <v>12</v>
      </c>
    </row>
    <row r="947" spans="5:11" ht="12.75">
      <c r="E947" s="199">
        <f t="shared" si="0"/>
        <v>0</v>
      </c>
      <c r="F947">
        <v>6</v>
      </c>
      <c r="G947">
        <v>13</v>
      </c>
      <c r="H947">
        <v>2</v>
      </c>
      <c r="I947" t="s">
        <v>439</v>
      </c>
      <c r="J947" t="s">
        <v>1329</v>
      </c>
      <c r="K947">
        <v>12</v>
      </c>
    </row>
    <row r="948" spans="5:11" ht="12.75">
      <c r="E948" s="199">
        <f t="shared" si="0"/>
        <v>0</v>
      </c>
      <c r="F948">
        <v>6</v>
      </c>
      <c r="G948">
        <v>14</v>
      </c>
      <c r="H948">
        <v>3</v>
      </c>
      <c r="I948" t="s">
        <v>439</v>
      </c>
      <c r="J948" t="s">
        <v>1330</v>
      </c>
      <c r="K948">
        <v>12</v>
      </c>
    </row>
    <row r="949" spans="5:11" ht="12.75">
      <c r="E949" s="199">
        <f t="shared" si="0"/>
        <v>0</v>
      </c>
      <c r="F949">
        <v>6</v>
      </c>
      <c r="G949">
        <v>15</v>
      </c>
      <c r="H949">
        <v>2</v>
      </c>
      <c r="I949" t="s">
        <v>439</v>
      </c>
      <c r="J949" t="s">
        <v>1331</v>
      </c>
      <c r="K949">
        <v>12</v>
      </c>
    </row>
    <row r="950" spans="5:11" ht="12.75">
      <c r="E950" s="199">
        <f t="shared" si="0"/>
        <v>0</v>
      </c>
      <c r="F950">
        <v>6</v>
      </c>
      <c r="G950">
        <v>16</v>
      </c>
      <c r="H950">
        <v>2</v>
      </c>
      <c r="I950" t="s">
        <v>439</v>
      </c>
      <c r="J950" t="s">
        <v>1332</v>
      </c>
      <c r="K950">
        <v>12</v>
      </c>
    </row>
    <row r="951" spans="5:11" ht="12.75">
      <c r="E951" s="199">
        <f t="shared" si="0"/>
        <v>0</v>
      </c>
      <c r="F951">
        <v>6</v>
      </c>
      <c r="G951">
        <v>17</v>
      </c>
      <c r="H951">
        <v>2</v>
      </c>
      <c r="I951" t="s">
        <v>439</v>
      </c>
      <c r="J951" t="s">
        <v>1333</v>
      </c>
      <c r="K951">
        <v>12</v>
      </c>
    </row>
    <row r="952" spans="5:11" ht="12.75">
      <c r="E952" s="199">
        <f t="shared" si="0"/>
        <v>0</v>
      </c>
      <c r="F952">
        <v>7</v>
      </c>
      <c r="G952">
        <v>0</v>
      </c>
      <c r="H952">
        <v>0</v>
      </c>
      <c r="I952" t="s">
        <v>435</v>
      </c>
      <c r="J952" t="s">
        <v>1334</v>
      </c>
      <c r="K952">
        <v>12</v>
      </c>
    </row>
    <row r="953" spans="5:11" ht="12.75">
      <c r="E953" s="199">
        <f t="shared" si="0"/>
        <v>0</v>
      </c>
      <c r="F953">
        <v>7</v>
      </c>
      <c r="G953">
        <v>1</v>
      </c>
      <c r="H953">
        <v>1</v>
      </c>
      <c r="I953" t="s">
        <v>439</v>
      </c>
      <c r="J953" t="s">
        <v>1335</v>
      </c>
      <c r="K953">
        <v>12</v>
      </c>
    </row>
    <row r="954" spans="5:11" ht="12.75">
      <c r="E954" s="199">
        <f t="shared" si="0"/>
        <v>0</v>
      </c>
      <c r="F954">
        <v>7</v>
      </c>
      <c r="G954">
        <v>2</v>
      </c>
      <c r="H954">
        <v>1</v>
      </c>
      <c r="I954" t="s">
        <v>439</v>
      </c>
      <c r="J954" t="s">
        <v>1336</v>
      </c>
      <c r="K954">
        <v>12</v>
      </c>
    </row>
    <row r="955" spans="5:11" ht="12.75">
      <c r="E955" s="199">
        <f t="shared" si="0"/>
        <v>0</v>
      </c>
      <c r="F955">
        <v>7</v>
      </c>
      <c r="G955">
        <v>3</v>
      </c>
      <c r="H955">
        <v>2</v>
      </c>
      <c r="I955" t="s">
        <v>439</v>
      </c>
      <c r="J955" t="s">
        <v>1337</v>
      </c>
      <c r="K955">
        <v>12</v>
      </c>
    </row>
    <row r="956" spans="5:11" ht="12.75">
      <c r="E956" s="199">
        <f t="shared" si="0"/>
        <v>0</v>
      </c>
      <c r="F956">
        <v>7</v>
      </c>
      <c r="G956">
        <v>4</v>
      </c>
      <c r="H956">
        <v>2</v>
      </c>
      <c r="I956" t="s">
        <v>439</v>
      </c>
      <c r="J956" t="s">
        <v>1338</v>
      </c>
      <c r="K956">
        <v>12</v>
      </c>
    </row>
    <row r="957" spans="5:11" ht="12.75">
      <c r="E957" s="199">
        <f t="shared" si="0"/>
        <v>0</v>
      </c>
      <c r="F957">
        <v>7</v>
      </c>
      <c r="G957">
        <v>5</v>
      </c>
      <c r="H957">
        <v>2</v>
      </c>
      <c r="I957" t="s">
        <v>439</v>
      </c>
      <c r="J957" t="s">
        <v>1339</v>
      </c>
      <c r="K957">
        <v>12</v>
      </c>
    </row>
    <row r="958" spans="5:11" ht="12.75">
      <c r="E958" s="199">
        <f t="shared" si="0"/>
        <v>0</v>
      </c>
      <c r="F958">
        <v>7</v>
      </c>
      <c r="G958">
        <v>6</v>
      </c>
      <c r="H958">
        <v>2</v>
      </c>
      <c r="I958" t="s">
        <v>439</v>
      </c>
      <c r="J958" t="s">
        <v>1340</v>
      </c>
      <c r="K958">
        <v>12</v>
      </c>
    </row>
    <row r="959" spans="5:11" ht="12.75">
      <c r="E959" s="199">
        <f t="shared" si="0"/>
        <v>0</v>
      </c>
      <c r="F959">
        <v>7</v>
      </c>
      <c r="G959">
        <v>7</v>
      </c>
      <c r="H959">
        <v>2</v>
      </c>
      <c r="I959" t="s">
        <v>439</v>
      </c>
      <c r="J959" t="s">
        <v>1335</v>
      </c>
      <c r="K959">
        <v>12</v>
      </c>
    </row>
    <row r="960" spans="5:11" ht="12.75">
      <c r="E960" s="199">
        <f t="shared" si="0"/>
        <v>0</v>
      </c>
      <c r="F960">
        <v>7</v>
      </c>
      <c r="G960">
        <v>8</v>
      </c>
      <c r="H960">
        <v>2</v>
      </c>
      <c r="I960" t="s">
        <v>439</v>
      </c>
      <c r="J960" t="s">
        <v>1341</v>
      </c>
      <c r="K960">
        <v>12</v>
      </c>
    </row>
    <row r="961" spans="5:11" ht="12.75">
      <c r="E961" s="199">
        <f t="shared" si="0"/>
        <v>0</v>
      </c>
      <c r="F961">
        <v>7</v>
      </c>
      <c r="G961">
        <v>9</v>
      </c>
      <c r="H961">
        <v>2</v>
      </c>
      <c r="I961" t="s">
        <v>439</v>
      </c>
      <c r="J961" t="s">
        <v>1336</v>
      </c>
      <c r="K961">
        <v>12</v>
      </c>
    </row>
    <row r="962" spans="5:11" ht="12.75">
      <c r="E962" s="199">
        <f t="shared" si="0"/>
        <v>0</v>
      </c>
      <c r="F962">
        <v>7</v>
      </c>
      <c r="G962">
        <v>10</v>
      </c>
      <c r="H962">
        <v>2</v>
      </c>
      <c r="I962" t="s">
        <v>439</v>
      </c>
      <c r="J962" t="s">
        <v>1342</v>
      </c>
      <c r="K962">
        <v>12</v>
      </c>
    </row>
    <row r="963" spans="5:11" ht="12.75">
      <c r="E963" s="199">
        <f t="shared" si="0"/>
        <v>0</v>
      </c>
      <c r="F963">
        <v>7</v>
      </c>
      <c r="G963">
        <v>11</v>
      </c>
      <c r="H963">
        <v>2</v>
      </c>
      <c r="I963" t="s">
        <v>439</v>
      </c>
      <c r="J963" t="s">
        <v>1343</v>
      </c>
      <c r="K963">
        <v>12</v>
      </c>
    </row>
    <row r="964" spans="5:11" ht="12.75">
      <c r="E964" s="199">
        <f t="shared" si="0"/>
        <v>0</v>
      </c>
      <c r="F964">
        <v>7</v>
      </c>
      <c r="G964">
        <v>12</v>
      </c>
      <c r="H964">
        <v>2</v>
      </c>
      <c r="I964" t="s">
        <v>439</v>
      </c>
      <c r="J964" t="s">
        <v>1344</v>
      </c>
      <c r="K964">
        <v>12</v>
      </c>
    </row>
    <row r="965" spans="5:11" ht="12.75">
      <c r="E965" s="199">
        <f t="shared" si="0"/>
        <v>0</v>
      </c>
      <c r="F965">
        <v>8</v>
      </c>
      <c r="G965">
        <v>0</v>
      </c>
      <c r="H965">
        <v>0</v>
      </c>
      <c r="I965" t="s">
        <v>435</v>
      </c>
      <c r="J965" t="s">
        <v>1345</v>
      </c>
      <c r="K965">
        <v>12</v>
      </c>
    </row>
    <row r="966" spans="5:11" ht="12.75">
      <c r="E966" s="199">
        <f t="shared" si="0"/>
        <v>0</v>
      </c>
      <c r="F966">
        <v>8</v>
      </c>
      <c r="G966">
        <v>1</v>
      </c>
      <c r="H966">
        <v>2</v>
      </c>
      <c r="I966" t="s">
        <v>439</v>
      </c>
      <c r="J966" t="s">
        <v>1346</v>
      </c>
      <c r="K966">
        <v>12</v>
      </c>
    </row>
    <row r="967" spans="5:11" ht="12.75">
      <c r="E967" s="199">
        <f t="shared" si="0"/>
        <v>0</v>
      </c>
      <c r="F967">
        <v>8</v>
      </c>
      <c r="G967">
        <v>2</v>
      </c>
      <c r="H967">
        <v>2</v>
      </c>
      <c r="I967" t="s">
        <v>439</v>
      </c>
      <c r="J967" t="s">
        <v>1347</v>
      </c>
      <c r="K967">
        <v>12</v>
      </c>
    </row>
    <row r="968" spans="5:11" ht="12.75">
      <c r="E968" s="199">
        <f t="shared" si="0"/>
        <v>0</v>
      </c>
      <c r="F968">
        <v>8</v>
      </c>
      <c r="G968">
        <v>3</v>
      </c>
      <c r="H968">
        <v>2</v>
      </c>
      <c r="I968" t="s">
        <v>439</v>
      </c>
      <c r="J968" t="s">
        <v>1348</v>
      </c>
      <c r="K968">
        <v>12</v>
      </c>
    </row>
    <row r="969" spans="5:11" ht="12.75">
      <c r="E969" s="199">
        <f t="shared" si="0"/>
        <v>0</v>
      </c>
      <c r="F969">
        <v>8</v>
      </c>
      <c r="G969">
        <v>4</v>
      </c>
      <c r="H969">
        <v>2</v>
      </c>
      <c r="I969" t="s">
        <v>439</v>
      </c>
      <c r="J969" t="s">
        <v>1349</v>
      </c>
      <c r="K969">
        <v>12</v>
      </c>
    </row>
    <row r="970" spans="5:11" ht="12.75">
      <c r="E970" s="199">
        <f t="shared" si="0"/>
        <v>0</v>
      </c>
      <c r="F970">
        <v>8</v>
      </c>
      <c r="G970">
        <v>5</v>
      </c>
      <c r="H970">
        <v>3</v>
      </c>
      <c r="I970" t="s">
        <v>439</v>
      </c>
      <c r="J970" t="s">
        <v>1350</v>
      </c>
      <c r="K970">
        <v>12</v>
      </c>
    </row>
    <row r="971" spans="5:11" ht="12.75">
      <c r="E971" s="199">
        <f t="shared" si="0"/>
        <v>0</v>
      </c>
      <c r="F971">
        <v>8</v>
      </c>
      <c r="G971">
        <v>6</v>
      </c>
      <c r="H971">
        <v>2</v>
      </c>
      <c r="I971" t="s">
        <v>439</v>
      </c>
      <c r="J971" t="s">
        <v>1351</v>
      </c>
      <c r="K971">
        <v>12</v>
      </c>
    </row>
    <row r="972" spans="5:11" ht="12.75">
      <c r="E972" s="199">
        <f t="shared" si="0"/>
        <v>0</v>
      </c>
      <c r="F972">
        <v>8</v>
      </c>
      <c r="G972">
        <v>7</v>
      </c>
      <c r="H972">
        <v>2</v>
      </c>
      <c r="I972" t="s">
        <v>439</v>
      </c>
      <c r="J972" t="s">
        <v>1352</v>
      </c>
      <c r="K972">
        <v>12</v>
      </c>
    </row>
    <row r="973" spans="5:11" ht="12.75">
      <c r="E973" s="199">
        <f t="shared" si="0"/>
        <v>0</v>
      </c>
      <c r="F973">
        <v>9</v>
      </c>
      <c r="G973">
        <v>0</v>
      </c>
      <c r="H973">
        <v>0</v>
      </c>
      <c r="I973" t="s">
        <v>435</v>
      </c>
      <c r="J973" t="s">
        <v>1353</v>
      </c>
      <c r="K973">
        <v>12</v>
      </c>
    </row>
    <row r="974" spans="5:11" ht="12.75">
      <c r="E974" s="199">
        <f t="shared" si="0"/>
        <v>0</v>
      </c>
      <c r="F974">
        <v>9</v>
      </c>
      <c r="G974">
        <v>1</v>
      </c>
      <c r="H974">
        <v>3</v>
      </c>
      <c r="I974" t="s">
        <v>439</v>
      </c>
      <c r="J974" t="s">
        <v>1354</v>
      </c>
      <c r="K974">
        <v>12</v>
      </c>
    </row>
    <row r="975" spans="5:11" ht="12.75">
      <c r="E975" s="199">
        <f t="shared" si="0"/>
        <v>0</v>
      </c>
      <c r="F975">
        <v>9</v>
      </c>
      <c r="G975">
        <v>2</v>
      </c>
      <c r="H975">
        <v>2</v>
      </c>
      <c r="I975" t="s">
        <v>439</v>
      </c>
      <c r="J975" t="s">
        <v>1355</v>
      </c>
      <c r="K975">
        <v>12</v>
      </c>
    </row>
    <row r="976" spans="5:11" ht="12.75">
      <c r="E976" s="199">
        <f t="shared" si="0"/>
        <v>0</v>
      </c>
      <c r="F976">
        <v>9</v>
      </c>
      <c r="G976">
        <v>3</v>
      </c>
      <c r="H976">
        <v>3</v>
      </c>
      <c r="I976" t="s">
        <v>439</v>
      </c>
      <c r="J976" t="s">
        <v>1356</v>
      </c>
      <c r="K976">
        <v>12</v>
      </c>
    </row>
    <row r="977" spans="5:11" ht="12.75">
      <c r="E977" s="199">
        <f t="shared" si="0"/>
        <v>0</v>
      </c>
      <c r="F977">
        <v>9</v>
      </c>
      <c r="G977">
        <v>4</v>
      </c>
      <c r="H977">
        <v>2</v>
      </c>
      <c r="I977" t="s">
        <v>439</v>
      </c>
      <c r="J977" t="s">
        <v>1357</v>
      </c>
      <c r="K977">
        <v>12</v>
      </c>
    </row>
    <row r="978" spans="5:11" ht="12.75">
      <c r="E978" s="199">
        <f t="shared" si="0"/>
        <v>0</v>
      </c>
      <c r="F978">
        <v>9</v>
      </c>
      <c r="G978">
        <v>5</v>
      </c>
      <c r="H978">
        <v>2</v>
      </c>
      <c r="I978" t="s">
        <v>439</v>
      </c>
      <c r="J978" t="s">
        <v>1358</v>
      </c>
      <c r="K978">
        <v>12</v>
      </c>
    </row>
    <row r="979" spans="5:11" ht="12.75">
      <c r="E979" s="199">
        <f t="shared" si="0"/>
        <v>0</v>
      </c>
      <c r="F979">
        <v>9</v>
      </c>
      <c r="G979">
        <v>6</v>
      </c>
      <c r="H979">
        <v>2</v>
      </c>
      <c r="I979" t="s">
        <v>439</v>
      </c>
      <c r="J979" t="s">
        <v>1359</v>
      </c>
      <c r="K979">
        <v>12</v>
      </c>
    </row>
    <row r="980" spans="5:11" ht="12.75">
      <c r="E980" s="199">
        <f t="shared" si="0"/>
        <v>0</v>
      </c>
      <c r="F980">
        <v>9</v>
      </c>
      <c r="G980">
        <v>7</v>
      </c>
      <c r="H980">
        <v>3</v>
      </c>
      <c r="I980" t="s">
        <v>439</v>
      </c>
      <c r="J980" t="s">
        <v>1360</v>
      </c>
      <c r="K980">
        <v>12</v>
      </c>
    </row>
    <row r="981" spans="5:11" ht="12.75">
      <c r="E981" s="199">
        <f t="shared" si="0"/>
        <v>0</v>
      </c>
      <c r="F981">
        <v>9</v>
      </c>
      <c r="G981">
        <v>8</v>
      </c>
      <c r="H981">
        <v>2</v>
      </c>
      <c r="I981" t="s">
        <v>439</v>
      </c>
      <c r="J981" t="s">
        <v>1361</v>
      </c>
      <c r="K981">
        <v>12</v>
      </c>
    </row>
    <row r="982" spans="5:11" ht="12.75">
      <c r="E982" s="199">
        <f t="shared" si="0"/>
        <v>0</v>
      </c>
      <c r="F982">
        <v>9</v>
      </c>
      <c r="G982">
        <v>9</v>
      </c>
      <c r="H982">
        <v>2</v>
      </c>
      <c r="I982" t="s">
        <v>439</v>
      </c>
      <c r="J982" t="s">
        <v>1362</v>
      </c>
      <c r="K982">
        <v>12</v>
      </c>
    </row>
    <row r="983" spans="5:11" ht="12.75">
      <c r="E983" s="199">
        <f t="shared" si="0"/>
        <v>0</v>
      </c>
      <c r="F983">
        <v>10</v>
      </c>
      <c r="G983">
        <v>0</v>
      </c>
      <c r="H983">
        <v>0</v>
      </c>
      <c r="I983" t="s">
        <v>435</v>
      </c>
      <c r="J983" t="s">
        <v>1363</v>
      </c>
      <c r="K983">
        <v>12</v>
      </c>
    </row>
    <row r="984" spans="5:11" ht="12.75">
      <c r="E984" s="199">
        <f t="shared" si="0"/>
        <v>0</v>
      </c>
      <c r="F984">
        <v>10</v>
      </c>
      <c r="G984">
        <v>1</v>
      </c>
      <c r="H984">
        <v>1</v>
      </c>
      <c r="I984" t="s">
        <v>439</v>
      </c>
      <c r="J984" t="s">
        <v>1364</v>
      </c>
      <c r="K984">
        <v>12</v>
      </c>
    </row>
    <row r="985" spans="5:11" ht="12.75">
      <c r="E985" s="199">
        <f t="shared" si="0"/>
        <v>0</v>
      </c>
      <c r="F985">
        <v>10</v>
      </c>
      <c r="G985">
        <v>2</v>
      </c>
      <c r="H985">
        <v>2</v>
      </c>
      <c r="I985" t="s">
        <v>439</v>
      </c>
      <c r="J985" t="s">
        <v>1365</v>
      </c>
      <c r="K985">
        <v>12</v>
      </c>
    </row>
    <row r="986" spans="5:11" ht="12.75">
      <c r="E986" s="199">
        <f t="shared" si="0"/>
        <v>0</v>
      </c>
      <c r="F986">
        <v>10</v>
      </c>
      <c r="G986">
        <v>3</v>
      </c>
      <c r="H986">
        <v>2</v>
      </c>
      <c r="I986" t="s">
        <v>439</v>
      </c>
      <c r="J986" t="s">
        <v>1366</v>
      </c>
      <c r="K986">
        <v>12</v>
      </c>
    </row>
    <row r="987" spans="5:11" ht="12.75">
      <c r="E987" s="199">
        <f t="shared" si="0"/>
        <v>0</v>
      </c>
      <c r="F987">
        <v>10</v>
      </c>
      <c r="G987">
        <v>4</v>
      </c>
      <c r="H987">
        <v>2</v>
      </c>
      <c r="I987" t="s">
        <v>439</v>
      </c>
      <c r="J987" t="s">
        <v>1364</v>
      </c>
      <c r="K987">
        <v>12</v>
      </c>
    </row>
    <row r="988" spans="5:11" ht="12.75">
      <c r="E988" s="199">
        <f t="shared" si="0"/>
        <v>0</v>
      </c>
      <c r="F988">
        <v>10</v>
      </c>
      <c r="G988">
        <v>5</v>
      </c>
      <c r="H988">
        <v>2</v>
      </c>
      <c r="I988" t="s">
        <v>439</v>
      </c>
      <c r="J988" t="s">
        <v>1367</v>
      </c>
      <c r="K988">
        <v>12</v>
      </c>
    </row>
    <row r="989" spans="5:11" ht="12.75">
      <c r="E989" s="199">
        <f t="shared" si="0"/>
        <v>0</v>
      </c>
      <c r="F989">
        <v>10</v>
      </c>
      <c r="G989">
        <v>6</v>
      </c>
      <c r="H989">
        <v>2</v>
      </c>
      <c r="I989" t="s">
        <v>439</v>
      </c>
      <c r="J989" t="s">
        <v>1368</v>
      </c>
      <c r="K989">
        <v>12</v>
      </c>
    </row>
    <row r="990" spans="5:11" ht="12.75">
      <c r="E990" s="199">
        <f t="shared" si="0"/>
        <v>0</v>
      </c>
      <c r="F990">
        <v>10</v>
      </c>
      <c r="G990">
        <v>7</v>
      </c>
      <c r="H990">
        <v>3</v>
      </c>
      <c r="I990" t="s">
        <v>439</v>
      </c>
      <c r="J990" t="s">
        <v>1369</v>
      </c>
      <c r="K990">
        <v>12</v>
      </c>
    </row>
    <row r="991" spans="5:11" ht="12.75">
      <c r="E991" s="199">
        <f t="shared" si="0"/>
        <v>0</v>
      </c>
      <c r="F991">
        <v>10</v>
      </c>
      <c r="G991">
        <v>8</v>
      </c>
      <c r="H991">
        <v>2</v>
      </c>
      <c r="I991" t="s">
        <v>439</v>
      </c>
      <c r="J991" t="s">
        <v>1370</v>
      </c>
      <c r="K991">
        <v>12</v>
      </c>
    </row>
    <row r="992" spans="5:11" ht="12.75">
      <c r="E992" s="199">
        <f t="shared" si="0"/>
        <v>0</v>
      </c>
      <c r="F992">
        <v>10</v>
      </c>
      <c r="G992">
        <v>9</v>
      </c>
      <c r="H992">
        <v>2</v>
      </c>
      <c r="I992" t="s">
        <v>439</v>
      </c>
      <c r="J992" t="s">
        <v>1371</v>
      </c>
      <c r="K992">
        <v>12</v>
      </c>
    </row>
    <row r="993" spans="5:11" ht="12.75">
      <c r="E993" s="199">
        <f t="shared" si="0"/>
        <v>0</v>
      </c>
      <c r="F993">
        <v>10</v>
      </c>
      <c r="G993">
        <v>10</v>
      </c>
      <c r="H993">
        <v>2</v>
      </c>
      <c r="I993" t="s">
        <v>439</v>
      </c>
      <c r="J993" t="s">
        <v>1372</v>
      </c>
      <c r="K993">
        <v>12</v>
      </c>
    </row>
    <row r="994" spans="5:11" ht="12.75">
      <c r="E994" s="199">
        <f t="shared" si="0"/>
        <v>0</v>
      </c>
      <c r="F994">
        <v>10</v>
      </c>
      <c r="G994">
        <v>11</v>
      </c>
      <c r="H994">
        <v>3</v>
      </c>
      <c r="I994" t="s">
        <v>439</v>
      </c>
      <c r="J994" t="s">
        <v>1373</v>
      </c>
      <c r="K994">
        <v>12</v>
      </c>
    </row>
    <row r="995" spans="5:11" ht="12.75">
      <c r="E995" s="199">
        <f t="shared" si="0"/>
        <v>0</v>
      </c>
      <c r="F995">
        <v>10</v>
      </c>
      <c r="G995">
        <v>12</v>
      </c>
      <c r="H995">
        <v>2</v>
      </c>
      <c r="I995" t="s">
        <v>439</v>
      </c>
      <c r="J995" t="s">
        <v>1374</v>
      </c>
      <c r="K995">
        <v>12</v>
      </c>
    </row>
    <row r="996" spans="5:11" ht="12.75">
      <c r="E996" s="199">
        <f t="shared" si="0"/>
        <v>0</v>
      </c>
      <c r="F996">
        <v>10</v>
      </c>
      <c r="G996">
        <v>13</v>
      </c>
      <c r="H996">
        <v>3</v>
      </c>
      <c r="I996" t="s">
        <v>439</v>
      </c>
      <c r="J996" t="s">
        <v>1375</v>
      </c>
      <c r="K996">
        <v>12</v>
      </c>
    </row>
    <row r="997" spans="5:11" ht="12.75">
      <c r="E997" s="199">
        <f t="shared" si="0"/>
        <v>0</v>
      </c>
      <c r="F997">
        <v>10</v>
      </c>
      <c r="G997">
        <v>14</v>
      </c>
      <c r="H997">
        <v>2</v>
      </c>
      <c r="I997" t="s">
        <v>439</v>
      </c>
      <c r="J997" t="s">
        <v>1376</v>
      </c>
      <c r="K997">
        <v>12</v>
      </c>
    </row>
    <row r="998" spans="5:11" ht="12.75">
      <c r="E998" s="199">
        <f t="shared" si="0"/>
        <v>0</v>
      </c>
      <c r="F998">
        <v>10</v>
      </c>
      <c r="G998">
        <v>15</v>
      </c>
      <c r="H998">
        <v>2</v>
      </c>
      <c r="I998" t="s">
        <v>439</v>
      </c>
      <c r="J998" t="s">
        <v>1377</v>
      </c>
      <c r="K998">
        <v>12</v>
      </c>
    </row>
    <row r="999" spans="5:11" ht="12.75">
      <c r="E999" s="199">
        <f t="shared" si="0"/>
        <v>0</v>
      </c>
      <c r="F999">
        <v>10</v>
      </c>
      <c r="G999">
        <v>16</v>
      </c>
      <c r="H999">
        <v>3</v>
      </c>
      <c r="I999" t="s">
        <v>439</v>
      </c>
      <c r="J999" t="s">
        <v>1378</v>
      </c>
      <c r="K999">
        <v>12</v>
      </c>
    </row>
    <row r="1000" spans="5:11" ht="12.75">
      <c r="E1000" s="199">
        <f t="shared" si="0"/>
        <v>0</v>
      </c>
      <c r="F1000">
        <v>11</v>
      </c>
      <c r="G1000">
        <v>0</v>
      </c>
      <c r="H1000">
        <v>0</v>
      </c>
      <c r="I1000" t="s">
        <v>435</v>
      </c>
      <c r="J1000" t="s">
        <v>1379</v>
      </c>
      <c r="K1000">
        <v>12</v>
      </c>
    </row>
    <row r="1001" spans="5:11" ht="12.75">
      <c r="E1001" s="199">
        <f t="shared" si="0"/>
        <v>0</v>
      </c>
      <c r="F1001">
        <v>11</v>
      </c>
      <c r="G1001">
        <v>1</v>
      </c>
      <c r="H1001">
        <v>1</v>
      </c>
      <c r="I1001" t="s">
        <v>439</v>
      </c>
      <c r="J1001" t="s">
        <v>1380</v>
      </c>
      <c r="K1001">
        <v>12</v>
      </c>
    </row>
    <row r="1002" spans="5:11" ht="12.75">
      <c r="E1002" s="199">
        <f t="shared" si="0"/>
        <v>0</v>
      </c>
      <c r="F1002">
        <v>11</v>
      </c>
      <c r="G1002">
        <v>2</v>
      </c>
      <c r="H1002">
        <v>3</v>
      </c>
      <c r="I1002" t="s">
        <v>439</v>
      </c>
      <c r="J1002" t="s">
        <v>1381</v>
      </c>
      <c r="K1002">
        <v>12</v>
      </c>
    </row>
    <row r="1003" spans="5:11" ht="12.75">
      <c r="E1003" s="199">
        <f t="shared" si="0"/>
        <v>0</v>
      </c>
      <c r="F1003">
        <v>11</v>
      </c>
      <c r="G1003">
        <v>3</v>
      </c>
      <c r="H1003">
        <v>2</v>
      </c>
      <c r="I1003" t="s">
        <v>439</v>
      </c>
      <c r="J1003" t="s">
        <v>1382</v>
      </c>
      <c r="K1003">
        <v>12</v>
      </c>
    </row>
    <row r="1004" spans="5:11" ht="12.75">
      <c r="E1004" s="199">
        <f t="shared" si="0"/>
        <v>0</v>
      </c>
      <c r="F1004">
        <v>11</v>
      </c>
      <c r="G1004">
        <v>4</v>
      </c>
      <c r="H1004">
        <v>2</v>
      </c>
      <c r="I1004" t="s">
        <v>439</v>
      </c>
      <c r="J1004" t="s">
        <v>1383</v>
      </c>
      <c r="K1004">
        <v>12</v>
      </c>
    </row>
    <row r="1005" spans="5:11" ht="12.75">
      <c r="E1005" s="199">
        <f t="shared" si="0"/>
        <v>0</v>
      </c>
      <c r="F1005">
        <v>11</v>
      </c>
      <c r="G1005">
        <v>5</v>
      </c>
      <c r="H1005">
        <v>2</v>
      </c>
      <c r="I1005" t="s">
        <v>439</v>
      </c>
      <c r="J1005" t="s">
        <v>1384</v>
      </c>
      <c r="K1005">
        <v>12</v>
      </c>
    </row>
    <row r="1006" spans="5:11" ht="12.75">
      <c r="E1006" s="199">
        <f t="shared" si="0"/>
        <v>0</v>
      </c>
      <c r="F1006">
        <v>11</v>
      </c>
      <c r="G1006">
        <v>6</v>
      </c>
      <c r="H1006">
        <v>2</v>
      </c>
      <c r="I1006" t="s">
        <v>439</v>
      </c>
      <c r="J1006" t="s">
        <v>1385</v>
      </c>
      <c r="K1006">
        <v>12</v>
      </c>
    </row>
    <row r="1007" spans="5:11" ht="12.75">
      <c r="E1007" s="199">
        <f t="shared" si="0"/>
        <v>0</v>
      </c>
      <c r="F1007">
        <v>11</v>
      </c>
      <c r="G1007">
        <v>7</v>
      </c>
      <c r="H1007">
        <v>2</v>
      </c>
      <c r="I1007" t="s">
        <v>439</v>
      </c>
      <c r="J1007" t="s">
        <v>1386</v>
      </c>
      <c r="K1007">
        <v>12</v>
      </c>
    </row>
    <row r="1008" spans="5:11" ht="12.75">
      <c r="E1008" s="199">
        <f t="shared" si="0"/>
        <v>0</v>
      </c>
      <c r="F1008">
        <v>11</v>
      </c>
      <c r="G1008">
        <v>8</v>
      </c>
      <c r="H1008">
        <v>2</v>
      </c>
      <c r="I1008" t="s">
        <v>439</v>
      </c>
      <c r="J1008" t="s">
        <v>1387</v>
      </c>
      <c r="K1008">
        <v>12</v>
      </c>
    </row>
    <row r="1009" spans="5:11" ht="12.75">
      <c r="E1009" s="199">
        <f t="shared" si="0"/>
        <v>0</v>
      </c>
      <c r="F1009">
        <v>11</v>
      </c>
      <c r="G1009">
        <v>9</v>
      </c>
      <c r="H1009">
        <v>2</v>
      </c>
      <c r="I1009" t="s">
        <v>439</v>
      </c>
      <c r="J1009" t="s">
        <v>1380</v>
      </c>
      <c r="K1009">
        <v>12</v>
      </c>
    </row>
    <row r="1010" spans="5:11" ht="12.75">
      <c r="E1010" s="199">
        <f t="shared" si="0"/>
        <v>0</v>
      </c>
      <c r="F1010">
        <v>11</v>
      </c>
      <c r="G1010">
        <v>10</v>
      </c>
      <c r="H1010">
        <v>2</v>
      </c>
      <c r="I1010" t="s">
        <v>439</v>
      </c>
      <c r="J1010" t="s">
        <v>1388</v>
      </c>
      <c r="K1010">
        <v>12</v>
      </c>
    </row>
    <row r="1011" spans="5:11" ht="12.75">
      <c r="E1011" s="199">
        <f t="shared" si="0"/>
        <v>0</v>
      </c>
      <c r="F1011">
        <v>11</v>
      </c>
      <c r="G1011">
        <v>11</v>
      </c>
      <c r="H1011">
        <v>2</v>
      </c>
      <c r="I1011" t="s">
        <v>439</v>
      </c>
      <c r="J1011" t="s">
        <v>1389</v>
      </c>
      <c r="K1011">
        <v>12</v>
      </c>
    </row>
    <row r="1012" spans="5:11" ht="12.75">
      <c r="E1012" s="199">
        <f t="shared" si="0"/>
        <v>0</v>
      </c>
      <c r="F1012">
        <v>11</v>
      </c>
      <c r="G1012">
        <v>12</v>
      </c>
      <c r="H1012">
        <v>3</v>
      </c>
      <c r="I1012" t="s">
        <v>439</v>
      </c>
      <c r="J1012" t="s">
        <v>1390</v>
      </c>
      <c r="K1012">
        <v>12</v>
      </c>
    </row>
    <row r="1013" spans="5:11" ht="12.75">
      <c r="E1013" s="199">
        <f t="shared" si="0"/>
        <v>0</v>
      </c>
      <c r="F1013">
        <v>11</v>
      </c>
      <c r="G1013">
        <v>13</v>
      </c>
      <c r="H1013">
        <v>2</v>
      </c>
      <c r="I1013" t="s">
        <v>439</v>
      </c>
      <c r="J1013" t="s">
        <v>1391</v>
      </c>
      <c r="K1013">
        <v>12</v>
      </c>
    </row>
    <row r="1014" spans="5:11" ht="12.75">
      <c r="E1014" s="199">
        <f t="shared" si="0"/>
        <v>0</v>
      </c>
      <c r="F1014">
        <v>11</v>
      </c>
      <c r="G1014">
        <v>14</v>
      </c>
      <c r="H1014">
        <v>2</v>
      </c>
      <c r="I1014" t="s">
        <v>439</v>
      </c>
      <c r="J1014" t="s">
        <v>1392</v>
      </c>
      <c r="K1014">
        <v>12</v>
      </c>
    </row>
    <row r="1015" spans="5:11" ht="12.75">
      <c r="E1015" s="199">
        <f t="shared" si="0"/>
        <v>0</v>
      </c>
      <c r="F1015">
        <v>12</v>
      </c>
      <c r="G1015">
        <v>0</v>
      </c>
      <c r="H1015">
        <v>0</v>
      </c>
      <c r="I1015" t="s">
        <v>435</v>
      </c>
      <c r="J1015" t="s">
        <v>1393</v>
      </c>
      <c r="K1015">
        <v>12</v>
      </c>
    </row>
    <row r="1016" spans="5:11" ht="12.75">
      <c r="E1016" s="199">
        <f t="shared" si="0"/>
        <v>0</v>
      </c>
      <c r="F1016">
        <v>12</v>
      </c>
      <c r="G1016">
        <v>1</v>
      </c>
      <c r="H1016">
        <v>1</v>
      </c>
      <c r="I1016" t="s">
        <v>439</v>
      </c>
      <c r="J1016" t="s">
        <v>1394</v>
      </c>
      <c r="K1016">
        <v>12</v>
      </c>
    </row>
    <row r="1017" spans="5:11" ht="12.75">
      <c r="E1017" s="199">
        <f t="shared" si="0"/>
        <v>0</v>
      </c>
      <c r="F1017">
        <v>12</v>
      </c>
      <c r="G1017">
        <v>3</v>
      </c>
      <c r="H1017">
        <v>2</v>
      </c>
      <c r="I1017" t="s">
        <v>439</v>
      </c>
      <c r="J1017" t="s">
        <v>1300</v>
      </c>
      <c r="K1017">
        <v>12</v>
      </c>
    </row>
    <row r="1018" spans="5:11" ht="12.75">
      <c r="E1018" s="199">
        <f t="shared" si="0"/>
        <v>0</v>
      </c>
      <c r="F1018">
        <v>12</v>
      </c>
      <c r="G1018">
        <v>4</v>
      </c>
      <c r="H1018">
        <v>2</v>
      </c>
      <c r="I1018" t="s">
        <v>439</v>
      </c>
      <c r="J1018" t="s">
        <v>1395</v>
      </c>
      <c r="K1018">
        <v>12</v>
      </c>
    </row>
    <row r="1019" spans="5:11" ht="12.75">
      <c r="E1019" s="199">
        <f t="shared" si="0"/>
        <v>0</v>
      </c>
      <c r="F1019">
        <v>12</v>
      </c>
      <c r="G1019">
        <v>5</v>
      </c>
      <c r="H1019">
        <v>3</v>
      </c>
      <c r="I1019" t="s">
        <v>439</v>
      </c>
      <c r="J1019" t="s">
        <v>1396</v>
      </c>
      <c r="K1019">
        <v>12</v>
      </c>
    </row>
    <row r="1020" spans="5:11" ht="12.75">
      <c r="E1020" s="199">
        <f t="shared" si="0"/>
        <v>0</v>
      </c>
      <c r="F1020">
        <v>12</v>
      </c>
      <c r="G1020">
        <v>6</v>
      </c>
      <c r="H1020">
        <v>2</v>
      </c>
      <c r="I1020" t="s">
        <v>439</v>
      </c>
      <c r="J1020" t="s">
        <v>1397</v>
      </c>
      <c r="K1020">
        <v>12</v>
      </c>
    </row>
    <row r="1021" spans="5:11" ht="12.75">
      <c r="E1021" s="199">
        <f t="shared" si="0"/>
        <v>0</v>
      </c>
      <c r="F1021">
        <v>12</v>
      </c>
      <c r="G1021">
        <v>7</v>
      </c>
      <c r="H1021">
        <v>3</v>
      </c>
      <c r="I1021" t="s">
        <v>439</v>
      </c>
      <c r="J1021" t="s">
        <v>1398</v>
      </c>
      <c r="K1021">
        <v>12</v>
      </c>
    </row>
    <row r="1022" spans="5:11" ht="12.75">
      <c r="E1022" s="199">
        <f t="shared" si="0"/>
        <v>0</v>
      </c>
      <c r="F1022">
        <v>13</v>
      </c>
      <c r="G1022">
        <v>0</v>
      </c>
      <c r="H1022">
        <v>0</v>
      </c>
      <c r="I1022" t="s">
        <v>435</v>
      </c>
      <c r="J1022" t="s">
        <v>1399</v>
      </c>
      <c r="K1022">
        <v>12</v>
      </c>
    </row>
    <row r="1023" spans="5:11" ht="12.75">
      <c r="E1023" s="199">
        <f t="shared" si="0"/>
        <v>0</v>
      </c>
      <c r="F1023">
        <v>13</v>
      </c>
      <c r="G1023">
        <v>1</v>
      </c>
      <c r="H1023">
        <v>1</v>
      </c>
      <c r="I1023" t="s">
        <v>439</v>
      </c>
      <c r="J1023" t="s">
        <v>1400</v>
      </c>
      <c r="K1023">
        <v>12</v>
      </c>
    </row>
    <row r="1024" spans="5:11" ht="12.75">
      <c r="E1024" s="199">
        <f t="shared" si="0"/>
        <v>0</v>
      </c>
      <c r="F1024">
        <v>13</v>
      </c>
      <c r="G1024">
        <v>2</v>
      </c>
      <c r="H1024">
        <v>3</v>
      </c>
      <c r="I1024" t="s">
        <v>439</v>
      </c>
      <c r="J1024" t="s">
        <v>1401</v>
      </c>
      <c r="K1024">
        <v>12</v>
      </c>
    </row>
    <row r="1025" spans="5:11" ht="12.75">
      <c r="E1025" s="199">
        <f t="shared" si="0"/>
        <v>0</v>
      </c>
      <c r="F1025">
        <v>13</v>
      </c>
      <c r="G1025">
        <v>3</v>
      </c>
      <c r="H1025">
        <v>3</v>
      </c>
      <c r="I1025" t="s">
        <v>439</v>
      </c>
      <c r="J1025" t="s">
        <v>1402</v>
      </c>
      <c r="K1025">
        <v>12</v>
      </c>
    </row>
    <row r="1026" spans="5:11" ht="12.75">
      <c r="E1026" s="199">
        <f t="shared" si="0"/>
        <v>0</v>
      </c>
      <c r="F1026">
        <v>13</v>
      </c>
      <c r="G1026">
        <v>4</v>
      </c>
      <c r="H1026">
        <v>3</v>
      </c>
      <c r="I1026" t="s">
        <v>439</v>
      </c>
      <c r="J1026" t="s">
        <v>1403</v>
      </c>
      <c r="K1026">
        <v>12</v>
      </c>
    </row>
    <row r="1027" spans="5:11" ht="12.75">
      <c r="E1027" s="199">
        <f t="shared" si="0"/>
        <v>0</v>
      </c>
      <c r="F1027">
        <v>13</v>
      </c>
      <c r="G1027">
        <v>5</v>
      </c>
      <c r="H1027">
        <v>2</v>
      </c>
      <c r="I1027" t="s">
        <v>439</v>
      </c>
      <c r="J1027" t="s">
        <v>663</v>
      </c>
      <c r="K1027">
        <v>12</v>
      </c>
    </row>
    <row r="1028" spans="5:11" ht="12.75">
      <c r="E1028" s="199">
        <f t="shared" si="0"/>
        <v>0</v>
      </c>
      <c r="F1028">
        <v>13</v>
      </c>
      <c r="G1028">
        <v>6</v>
      </c>
      <c r="H1028">
        <v>2</v>
      </c>
      <c r="I1028" t="s">
        <v>439</v>
      </c>
      <c r="J1028" t="s">
        <v>1400</v>
      </c>
      <c r="K1028">
        <v>12</v>
      </c>
    </row>
    <row r="1029" spans="5:11" ht="12.75">
      <c r="E1029" s="199">
        <f t="shared" si="0"/>
        <v>0</v>
      </c>
      <c r="F1029">
        <v>13</v>
      </c>
      <c r="G1029">
        <v>7</v>
      </c>
      <c r="H1029">
        <v>2</v>
      </c>
      <c r="I1029" t="s">
        <v>439</v>
      </c>
      <c r="J1029" t="s">
        <v>1404</v>
      </c>
      <c r="K1029">
        <v>12</v>
      </c>
    </row>
    <row r="1030" spans="5:11" ht="12.75">
      <c r="E1030" s="199">
        <f t="shared" si="0"/>
        <v>0</v>
      </c>
      <c r="F1030">
        <v>13</v>
      </c>
      <c r="G1030">
        <v>8</v>
      </c>
      <c r="H1030">
        <v>2</v>
      </c>
      <c r="I1030" t="s">
        <v>439</v>
      </c>
      <c r="J1030" t="s">
        <v>1405</v>
      </c>
      <c r="K1030">
        <v>12</v>
      </c>
    </row>
    <row r="1031" spans="5:11" ht="12.75">
      <c r="E1031" s="199">
        <f t="shared" si="0"/>
        <v>0</v>
      </c>
      <c r="F1031">
        <v>13</v>
      </c>
      <c r="G1031">
        <v>9</v>
      </c>
      <c r="H1031">
        <v>3</v>
      </c>
      <c r="I1031" t="s">
        <v>439</v>
      </c>
      <c r="J1031" t="s">
        <v>1406</v>
      </c>
      <c r="K1031">
        <v>12</v>
      </c>
    </row>
    <row r="1032" spans="5:11" ht="12.75">
      <c r="E1032" s="199">
        <f t="shared" si="0"/>
        <v>0</v>
      </c>
      <c r="F1032">
        <v>14</v>
      </c>
      <c r="G1032">
        <v>0</v>
      </c>
      <c r="H1032">
        <v>0</v>
      </c>
      <c r="I1032" t="s">
        <v>435</v>
      </c>
      <c r="J1032" t="s">
        <v>1407</v>
      </c>
      <c r="K1032">
        <v>12</v>
      </c>
    </row>
    <row r="1033" spans="5:11" ht="12.75">
      <c r="E1033" s="199">
        <f t="shared" si="0"/>
        <v>0</v>
      </c>
      <c r="F1033">
        <v>14</v>
      </c>
      <c r="G1033">
        <v>1</v>
      </c>
      <c r="H1033">
        <v>2</v>
      </c>
      <c r="I1033" t="s">
        <v>439</v>
      </c>
      <c r="J1033" t="s">
        <v>1408</v>
      </c>
      <c r="K1033">
        <v>12</v>
      </c>
    </row>
    <row r="1034" spans="5:11" ht="12.75">
      <c r="E1034" s="199">
        <f t="shared" si="0"/>
        <v>0</v>
      </c>
      <c r="F1034">
        <v>14</v>
      </c>
      <c r="G1034">
        <v>2</v>
      </c>
      <c r="H1034">
        <v>2</v>
      </c>
      <c r="I1034" t="s">
        <v>439</v>
      </c>
      <c r="J1034" t="s">
        <v>1409</v>
      </c>
      <c r="K1034">
        <v>12</v>
      </c>
    </row>
    <row r="1035" spans="5:11" ht="12.75">
      <c r="E1035" s="199">
        <f t="shared" si="0"/>
        <v>0</v>
      </c>
      <c r="F1035">
        <v>14</v>
      </c>
      <c r="G1035">
        <v>3</v>
      </c>
      <c r="H1035">
        <v>2</v>
      </c>
      <c r="I1035" t="s">
        <v>439</v>
      </c>
      <c r="J1035" t="s">
        <v>1410</v>
      </c>
      <c r="K1035">
        <v>12</v>
      </c>
    </row>
    <row r="1036" spans="5:11" ht="12.75">
      <c r="E1036" s="199">
        <f t="shared" si="0"/>
        <v>0</v>
      </c>
      <c r="F1036">
        <v>14</v>
      </c>
      <c r="G1036">
        <v>4</v>
      </c>
      <c r="H1036">
        <v>2</v>
      </c>
      <c r="I1036" t="s">
        <v>439</v>
      </c>
      <c r="J1036" t="s">
        <v>1411</v>
      </c>
      <c r="K1036">
        <v>12</v>
      </c>
    </row>
    <row r="1037" spans="5:11" ht="12.75">
      <c r="E1037" s="199">
        <f t="shared" si="0"/>
        <v>0</v>
      </c>
      <c r="F1037">
        <v>14</v>
      </c>
      <c r="G1037">
        <v>5</v>
      </c>
      <c r="H1037">
        <v>3</v>
      </c>
      <c r="I1037" t="s">
        <v>439</v>
      </c>
      <c r="J1037" t="s">
        <v>1412</v>
      </c>
      <c r="K1037">
        <v>12</v>
      </c>
    </row>
    <row r="1038" spans="5:11" ht="12.75">
      <c r="E1038" s="199">
        <f t="shared" si="0"/>
        <v>0</v>
      </c>
      <c r="F1038">
        <v>14</v>
      </c>
      <c r="G1038">
        <v>6</v>
      </c>
      <c r="H1038">
        <v>2</v>
      </c>
      <c r="I1038" t="s">
        <v>439</v>
      </c>
      <c r="J1038" t="s">
        <v>1413</v>
      </c>
      <c r="K1038">
        <v>12</v>
      </c>
    </row>
    <row r="1039" spans="5:11" ht="12.75">
      <c r="E1039" s="199">
        <f t="shared" si="0"/>
        <v>0</v>
      </c>
      <c r="F1039">
        <v>15</v>
      </c>
      <c r="G1039">
        <v>0</v>
      </c>
      <c r="H1039">
        <v>0</v>
      </c>
      <c r="I1039" t="s">
        <v>435</v>
      </c>
      <c r="J1039" t="s">
        <v>1414</v>
      </c>
      <c r="K1039">
        <v>12</v>
      </c>
    </row>
    <row r="1040" spans="5:11" ht="12.75">
      <c r="E1040" s="199">
        <f t="shared" si="0"/>
        <v>0</v>
      </c>
      <c r="F1040">
        <v>15</v>
      </c>
      <c r="G1040">
        <v>1</v>
      </c>
      <c r="H1040">
        <v>1</v>
      </c>
      <c r="I1040" t="s">
        <v>439</v>
      </c>
      <c r="J1040" t="s">
        <v>1415</v>
      </c>
      <c r="K1040">
        <v>12</v>
      </c>
    </row>
    <row r="1041" spans="5:11" ht="12.75">
      <c r="E1041" s="199">
        <f t="shared" si="0"/>
        <v>0</v>
      </c>
      <c r="F1041">
        <v>15</v>
      </c>
      <c r="G1041">
        <v>2</v>
      </c>
      <c r="H1041">
        <v>1</v>
      </c>
      <c r="I1041" t="s">
        <v>439</v>
      </c>
      <c r="J1041" t="s">
        <v>1416</v>
      </c>
      <c r="K1041">
        <v>12</v>
      </c>
    </row>
    <row r="1042" spans="5:11" ht="12.75">
      <c r="E1042" s="199">
        <f t="shared" si="0"/>
        <v>0</v>
      </c>
      <c r="F1042">
        <v>15</v>
      </c>
      <c r="G1042">
        <v>3</v>
      </c>
      <c r="H1042">
        <v>2</v>
      </c>
      <c r="I1042" t="s">
        <v>439</v>
      </c>
      <c r="J1042" t="s">
        <v>1417</v>
      </c>
      <c r="K1042">
        <v>12</v>
      </c>
    </row>
    <row r="1043" spans="5:11" ht="12.75">
      <c r="E1043" s="199">
        <f t="shared" si="0"/>
        <v>0</v>
      </c>
      <c r="F1043">
        <v>15</v>
      </c>
      <c r="G1043">
        <v>4</v>
      </c>
      <c r="H1043">
        <v>2</v>
      </c>
      <c r="I1043" t="s">
        <v>439</v>
      </c>
      <c r="J1043" t="s">
        <v>1418</v>
      </c>
      <c r="K1043">
        <v>12</v>
      </c>
    </row>
    <row r="1044" spans="5:11" ht="12.75">
      <c r="E1044" s="199">
        <f t="shared" si="0"/>
        <v>0</v>
      </c>
      <c r="F1044">
        <v>15</v>
      </c>
      <c r="G1044">
        <v>5</v>
      </c>
      <c r="H1044">
        <v>2</v>
      </c>
      <c r="I1044" t="s">
        <v>439</v>
      </c>
      <c r="J1044" t="s">
        <v>1415</v>
      </c>
      <c r="K1044">
        <v>12</v>
      </c>
    </row>
    <row r="1045" spans="5:11" ht="12.75">
      <c r="E1045" s="199">
        <f t="shared" si="0"/>
        <v>0</v>
      </c>
      <c r="F1045">
        <v>15</v>
      </c>
      <c r="G1045">
        <v>6</v>
      </c>
      <c r="H1045">
        <v>3</v>
      </c>
      <c r="I1045" t="s">
        <v>439</v>
      </c>
      <c r="J1045" t="s">
        <v>1419</v>
      </c>
      <c r="K1045">
        <v>12</v>
      </c>
    </row>
    <row r="1046" spans="5:11" ht="12.75">
      <c r="E1046" s="199">
        <f t="shared" si="0"/>
        <v>0</v>
      </c>
      <c r="F1046">
        <v>15</v>
      </c>
      <c r="G1046">
        <v>7</v>
      </c>
      <c r="H1046">
        <v>2</v>
      </c>
      <c r="I1046" t="s">
        <v>439</v>
      </c>
      <c r="J1046" t="s">
        <v>1420</v>
      </c>
      <c r="K1046">
        <v>12</v>
      </c>
    </row>
    <row r="1047" spans="5:11" ht="12.75">
      <c r="E1047" s="199">
        <f t="shared" si="0"/>
        <v>0</v>
      </c>
      <c r="F1047">
        <v>15</v>
      </c>
      <c r="G1047">
        <v>8</v>
      </c>
      <c r="H1047">
        <v>2</v>
      </c>
      <c r="I1047" t="s">
        <v>439</v>
      </c>
      <c r="J1047" t="s">
        <v>1421</v>
      </c>
      <c r="K1047">
        <v>12</v>
      </c>
    </row>
    <row r="1048" spans="5:11" ht="12.75">
      <c r="E1048" s="199">
        <f t="shared" si="0"/>
        <v>0</v>
      </c>
      <c r="F1048">
        <v>15</v>
      </c>
      <c r="G1048">
        <v>9</v>
      </c>
      <c r="H1048">
        <v>2</v>
      </c>
      <c r="I1048" t="s">
        <v>439</v>
      </c>
      <c r="J1048" t="s">
        <v>1422</v>
      </c>
      <c r="K1048">
        <v>12</v>
      </c>
    </row>
    <row r="1049" spans="5:11" ht="12.75">
      <c r="E1049" s="199">
        <f t="shared" si="0"/>
        <v>0</v>
      </c>
      <c r="F1049">
        <v>16</v>
      </c>
      <c r="G1049">
        <v>0</v>
      </c>
      <c r="H1049">
        <v>0</v>
      </c>
      <c r="I1049" t="s">
        <v>435</v>
      </c>
      <c r="J1049" t="s">
        <v>1423</v>
      </c>
      <c r="K1049">
        <v>12</v>
      </c>
    </row>
    <row r="1050" spans="5:11" ht="12.75">
      <c r="E1050" s="199">
        <f t="shared" si="0"/>
        <v>0</v>
      </c>
      <c r="F1050">
        <v>16</v>
      </c>
      <c r="G1050">
        <v>1</v>
      </c>
      <c r="H1050">
        <v>3</v>
      </c>
      <c r="I1050" t="s">
        <v>439</v>
      </c>
      <c r="J1050" t="s">
        <v>1424</v>
      </c>
      <c r="K1050">
        <v>12</v>
      </c>
    </row>
    <row r="1051" spans="5:11" ht="12.75">
      <c r="E1051" s="199">
        <f t="shared" si="0"/>
        <v>0</v>
      </c>
      <c r="F1051">
        <v>16</v>
      </c>
      <c r="G1051">
        <v>2</v>
      </c>
      <c r="H1051">
        <v>2</v>
      </c>
      <c r="I1051" t="s">
        <v>439</v>
      </c>
      <c r="J1051" t="s">
        <v>1425</v>
      </c>
      <c r="K1051">
        <v>12</v>
      </c>
    </row>
    <row r="1052" spans="5:11" ht="12.75">
      <c r="E1052" s="199">
        <f t="shared" si="0"/>
        <v>0</v>
      </c>
      <c r="F1052">
        <v>16</v>
      </c>
      <c r="G1052">
        <v>3</v>
      </c>
      <c r="H1052">
        <v>2</v>
      </c>
      <c r="I1052" t="s">
        <v>439</v>
      </c>
      <c r="J1052" t="s">
        <v>1426</v>
      </c>
      <c r="K1052">
        <v>12</v>
      </c>
    </row>
    <row r="1053" spans="5:11" ht="12.75">
      <c r="E1053" s="199">
        <f t="shared" si="0"/>
        <v>0</v>
      </c>
      <c r="F1053">
        <v>16</v>
      </c>
      <c r="G1053">
        <v>4</v>
      </c>
      <c r="H1053">
        <v>2</v>
      </c>
      <c r="I1053" t="s">
        <v>439</v>
      </c>
      <c r="J1053" t="s">
        <v>1427</v>
      </c>
      <c r="K1053">
        <v>12</v>
      </c>
    </row>
    <row r="1054" spans="5:11" ht="12.75">
      <c r="E1054" s="199">
        <f t="shared" si="0"/>
        <v>0</v>
      </c>
      <c r="F1054">
        <v>16</v>
      </c>
      <c r="G1054">
        <v>5</v>
      </c>
      <c r="H1054">
        <v>3</v>
      </c>
      <c r="I1054" t="s">
        <v>439</v>
      </c>
      <c r="J1054" t="s">
        <v>1428</v>
      </c>
      <c r="K1054">
        <v>12</v>
      </c>
    </row>
    <row r="1055" spans="5:11" ht="12.75">
      <c r="E1055" s="199">
        <f t="shared" si="0"/>
        <v>0</v>
      </c>
      <c r="F1055">
        <v>16</v>
      </c>
      <c r="G1055">
        <v>6</v>
      </c>
      <c r="H1055">
        <v>3</v>
      </c>
      <c r="I1055" t="s">
        <v>439</v>
      </c>
      <c r="J1055" t="s">
        <v>1429</v>
      </c>
      <c r="K1055">
        <v>12</v>
      </c>
    </row>
    <row r="1056" spans="5:11" ht="12.75">
      <c r="E1056" s="199">
        <f t="shared" si="0"/>
        <v>0</v>
      </c>
      <c r="F1056">
        <v>16</v>
      </c>
      <c r="G1056">
        <v>7</v>
      </c>
      <c r="H1056">
        <v>2</v>
      </c>
      <c r="I1056" t="s">
        <v>439</v>
      </c>
      <c r="J1056" t="s">
        <v>1430</v>
      </c>
      <c r="K1056">
        <v>12</v>
      </c>
    </row>
    <row r="1057" spans="5:11" ht="12.75">
      <c r="E1057" s="199">
        <f t="shared" si="0"/>
        <v>0</v>
      </c>
      <c r="F1057">
        <v>16</v>
      </c>
      <c r="G1057">
        <v>8</v>
      </c>
      <c r="H1057">
        <v>2</v>
      </c>
      <c r="I1057" t="s">
        <v>439</v>
      </c>
      <c r="J1057" t="s">
        <v>1431</v>
      </c>
      <c r="K1057">
        <v>12</v>
      </c>
    </row>
    <row r="1058" spans="5:11" ht="12.75">
      <c r="E1058" s="199">
        <f t="shared" si="0"/>
        <v>0</v>
      </c>
      <c r="F1058">
        <v>16</v>
      </c>
      <c r="G1058">
        <v>9</v>
      </c>
      <c r="H1058">
        <v>2</v>
      </c>
      <c r="I1058" t="s">
        <v>439</v>
      </c>
      <c r="J1058" t="s">
        <v>1432</v>
      </c>
      <c r="K1058">
        <v>12</v>
      </c>
    </row>
    <row r="1059" spans="5:11" ht="12.75">
      <c r="E1059" s="199">
        <f t="shared" si="0"/>
        <v>0</v>
      </c>
      <c r="F1059">
        <v>16</v>
      </c>
      <c r="G1059">
        <v>10</v>
      </c>
      <c r="H1059">
        <v>3</v>
      </c>
      <c r="I1059" t="s">
        <v>439</v>
      </c>
      <c r="J1059" t="s">
        <v>1433</v>
      </c>
      <c r="K1059">
        <v>12</v>
      </c>
    </row>
    <row r="1060" spans="5:11" ht="12.75">
      <c r="E1060" s="199">
        <f t="shared" si="0"/>
        <v>0</v>
      </c>
      <c r="F1060">
        <v>16</v>
      </c>
      <c r="G1060">
        <v>11</v>
      </c>
      <c r="H1060">
        <v>2</v>
      </c>
      <c r="I1060" t="s">
        <v>439</v>
      </c>
      <c r="J1060" t="s">
        <v>1434</v>
      </c>
      <c r="K1060">
        <v>12</v>
      </c>
    </row>
    <row r="1061" spans="5:11" ht="12.75">
      <c r="E1061" s="199">
        <f t="shared" si="0"/>
        <v>0</v>
      </c>
      <c r="F1061">
        <v>16</v>
      </c>
      <c r="G1061">
        <v>12</v>
      </c>
      <c r="H1061">
        <v>2</v>
      </c>
      <c r="I1061" t="s">
        <v>439</v>
      </c>
      <c r="J1061" t="s">
        <v>1435</v>
      </c>
      <c r="K1061">
        <v>12</v>
      </c>
    </row>
    <row r="1062" spans="5:11" ht="12.75">
      <c r="E1062" s="199">
        <f t="shared" si="0"/>
        <v>0</v>
      </c>
      <c r="F1062">
        <v>16</v>
      </c>
      <c r="G1062">
        <v>13</v>
      </c>
      <c r="H1062">
        <v>3</v>
      </c>
      <c r="I1062" t="s">
        <v>439</v>
      </c>
      <c r="J1062" t="s">
        <v>1436</v>
      </c>
      <c r="K1062">
        <v>12</v>
      </c>
    </row>
    <row r="1063" spans="5:11" ht="12.75">
      <c r="E1063" s="199">
        <f t="shared" si="0"/>
        <v>0</v>
      </c>
      <c r="F1063">
        <v>16</v>
      </c>
      <c r="G1063">
        <v>14</v>
      </c>
      <c r="H1063">
        <v>3</v>
      </c>
      <c r="I1063" t="s">
        <v>439</v>
      </c>
      <c r="J1063" t="s">
        <v>1437</v>
      </c>
      <c r="K1063">
        <v>12</v>
      </c>
    </row>
    <row r="1064" spans="5:11" ht="12.75">
      <c r="E1064" s="199">
        <f t="shared" si="0"/>
        <v>0</v>
      </c>
      <c r="F1064">
        <v>16</v>
      </c>
      <c r="G1064">
        <v>15</v>
      </c>
      <c r="H1064">
        <v>3</v>
      </c>
      <c r="I1064" t="s">
        <v>439</v>
      </c>
      <c r="J1064" t="s">
        <v>1438</v>
      </c>
      <c r="K1064">
        <v>12</v>
      </c>
    </row>
    <row r="1065" spans="5:11" ht="12.75">
      <c r="E1065" s="199">
        <f t="shared" si="0"/>
        <v>0</v>
      </c>
      <c r="F1065">
        <v>16</v>
      </c>
      <c r="G1065">
        <v>16</v>
      </c>
      <c r="H1065">
        <v>2</v>
      </c>
      <c r="I1065" t="s">
        <v>439</v>
      </c>
      <c r="J1065" t="s">
        <v>1439</v>
      </c>
      <c r="K1065">
        <v>12</v>
      </c>
    </row>
    <row r="1066" spans="5:11" ht="12.75">
      <c r="E1066" s="199">
        <f t="shared" si="0"/>
        <v>0</v>
      </c>
      <c r="F1066">
        <v>17</v>
      </c>
      <c r="G1066">
        <v>0</v>
      </c>
      <c r="H1066">
        <v>0</v>
      </c>
      <c r="I1066" t="s">
        <v>435</v>
      </c>
      <c r="J1066" t="s">
        <v>1440</v>
      </c>
      <c r="K1066">
        <v>12</v>
      </c>
    </row>
    <row r="1067" spans="5:11" ht="12.75">
      <c r="E1067" s="199">
        <f t="shared" si="0"/>
        <v>0</v>
      </c>
      <c r="F1067">
        <v>17</v>
      </c>
      <c r="G1067">
        <v>1</v>
      </c>
      <c r="H1067">
        <v>1</v>
      </c>
      <c r="I1067" t="s">
        <v>439</v>
      </c>
      <c r="J1067" t="s">
        <v>1441</v>
      </c>
      <c r="K1067">
        <v>12</v>
      </c>
    </row>
    <row r="1068" spans="5:11" ht="12.75">
      <c r="E1068" s="199">
        <f t="shared" si="0"/>
        <v>0</v>
      </c>
      <c r="F1068">
        <v>17</v>
      </c>
      <c r="G1068">
        <v>2</v>
      </c>
      <c r="H1068">
        <v>2</v>
      </c>
      <c r="I1068" t="s">
        <v>439</v>
      </c>
      <c r="J1068" t="s">
        <v>1442</v>
      </c>
      <c r="K1068">
        <v>12</v>
      </c>
    </row>
    <row r="1069" spans="5:11" ht="12.75">
      <c r="E1069" s="199">
        <f t="shared" si="0"/>
        <v>0</v>
      </c>
      <c r="F1069">
        <v>17</v>
      </c>
      <c r="G1069">
        <v>3</v>
      </c>
      <c r="H1069">
        <v>2</v>
      </c>
      <c r="I1069" t="s">
        <v>439</v>
      </c>
      <c r="J1069" t="s">
        <v>1443</v>
      </c>
      <c r="K1069">
        <v>12</v>
      </c>
    </row>
    <row r="1070" spans="5:11" ht="12.75">
      <c r="E1070" s="199">
        <f t="shared" si="0"/>
        <v>0</v>
      </c>
      <c r="F1070">
        <v>17</v>
      </c>
      <c r="G1070">
        <v>4</v>
      </c>
      <c r="H1070">
        <v>2</v>
      </c>
      <c r="I1070" t="s">
        <v>439</v>
      </c>
      <c r="J1070" t="s">
        <v>1444</v>
      </c>
      <c r="K1070">
        <v>12</v>
      </c>
    </row>
    <row r="1071" spans="5:11" ht="12.75">
      <c r="E1071" s="199">
        <f t="shared" si="0"/>
        <v>0</v>
      </c>
      <c r="F1071">
        <v>17</v>
      </c>
      <c r="G1071">
        <v>5</v>
      </c>
      <c r="H1071">
        <v>2</v>
      </c>
      <c r="I1071" t="s">
        <v>439</v>
      </c>
      <c r="J1071" t="s">
        <v>1445</v>
      </c>
      <c r="K1071">
        <v>12</v>
      </c>
    </row>
    <row r="1072" spans="5:11" ht="12.75">
      <c r="E1072" s="199">
        <f t="shared" si="0"/>
        <v>0</v>
      </c>
      <c r="F1072">
        <v>18</v>
      </c>
      <c r="G1072">
        <v>0</v>
      </c>
      <c r="H1072">
        <v>0</v>
      </c>
      <c r="I1072" t="s">
        <v>435</v>
      </c>
      <c r="J1072" t="s">
        <v>1446</v>
      </c>
      <c r="K1072">
        <v>12</v>
      </c>
    </row>
    <row r="1073" spans="5:11" ht="12.75">
      <c r="E1073" s="199">
        <f t="shared" si="0"/>
        <v>0</v>
      </c>
      <c r="F1073">
        <v>18</v>
      </c>
      <c r="G1073">
        <v>1</v>
      </c>
      <c r="H1073">
        <v>3</v>
      </c>
      <c r="I1073" t="s">
        <v>439</v>
      </c>
      <c r="J1073" t="s">
        <v>1447</v>
      </c>
      <c r="K1073">
        <v>12</v>
      </c>
    </row>
    <row r="1074" spans="5:11" ht="12.75">
      <c r="E1074" s="199">
        <f t="shared" si="0"/>
        <v>0</v>
      </c>
      <c r="F1074">
        <v>18</v>
      </c>
      <c r="G1074">
        <v>2</v>
      </c>
      <c r="H1074">
        <v>2</v>
      </c>
      <c r="I1074" t="s">
        <v>439</v>
      </c>
      <c r="J1074" t="s">
        <v>1078</v>
      </c>
      <c r="K1074">
        <v>12</v>
      </c>
    </row>
    <row r="1075" spans="5:11" ht="12.75">
      <c r="E1075" s="199">
        <f t="shared" si="0"/>
        <v>0</v>
      </c>
      <c r="F1075">
        <v>18</v>
      </c>
      <c r="G1075">
        <v>3</v>
      </c>
      <c r="H1075">
        <v>3</v>
      </c>
      <c r="I1075" t="s">
        <v>439</v>
      </c>
      <c r="J1075" t="s">
        <v>1448</v>
      </c>
      <c r="K1075">
        <v>12</v>
      </c>
    </row>
    <row r="1076" spans="5:11" ht="12.75">
      <c r="E1076" s="199">
        <f t="shared" si="0"/>
        <v>0</v>
      </c>
      <c r="F1076">
        <v>18</v>
      </c>
      <c r="G1076">
        <v>4</v>
      </c>
      <c r="H1076">
        <v>2</v>
      </c>
      <c r="I1076" t="s">
        <v>439</v>
      </c>
      <c r="J1076" t="s">
        <v>1449</v>
      </c>
      <c r="K1076">
        <v>12</v>
      </c>
    </row>
    <row r="1077" spans="5:11" ht="12.75">
      <c r="E1077" s="199">
        <f t="shared" si="0"/>
        <v>0</v>
      </c>
      <c r="F1077">
        <v>18</v>
      </c>
      <c r="G1077">
        <v>5</v>
      </c>
      <c r="H1077">
        <v>2</v>
      </c>
      <c r="I1077" t="s">
        <v>439</v>
      </c>
      <c r="J1077" t="s">
        <v>1450</v>
      </c>
      <c r="K1077">
        <v>12</v>
      </c>
    </row>
    <row r="1078" spans="5:11" ht="12.75">
      <c r="E1078" s="199">
        <f t="shared" si="0"/>
        <v>0</v>
      </c>
      <c r="F1078">
        <v>18</v>
      </c>
      <c r="G1078">
        <v>6</v>
      </c>
      <c r="H1078">
        <v>2</v>
      </c>
      <c r="I1078" t="s">
        <v>439</v>
      </c>
      <c r="J1078" t="s">
        <v>1391</v>
      </c>
      <c r="K1078">
        <v>12</v>
      </c>
    </row>
    <row r="1079" spans="5:11" ht="12.75">
      <c r="E1079" s="199">
        <f t="shared" si="0"/>
        <v>0</v>
      </c>
      <c r="F1079">
        <v>18</v>
      </c>
      <c r="G1079">
        <v>7</v>
      </c>
      <c r="H1079">
        <v>2</v>
      </c>
      <c r="I1079" t="s">
        <v>439</v>
      </c>
      <c r="J1079" t="s">
        <v>1451</v>
      </c>
      <c r="K1079">
        <v>12</v>
      </c>
    </row>
    <row r="1080" spans="5:11" ht="12.75">
      <c r="E1080" s="199">
        <f t="shared" si="0"/>
        <v>0</v>
      </c>
      <c r="F1080">
        <v>18</v>
      </c>
      <c r="G1080">
        <v>8</v>
      </c>
      <c r="H1080">
        <v>2</v>
      </c>
      <c r="I1080" t="s">
        <v>439</v>
      </c>
      <c r="J1080" t="s">
        <v>1452</v>
      </c>
      <c r="K1080">
        <v>12</v>
      </c>
    </row>
    <row r="1081" spans="5:11" ht="12.75">
      <c r="E1081" s="199">
        <f t="shared" si="0"/>
        <v>0</v>
      </c>
      <c r="F1081">
        <v>18</v>
      </c>
      <c r="G1081">
        <v>9</v>
      </c>
      <c r="H1081">
        <v>3</v>
      </c>
      <c r="I1081" t="s">
        <v>439</v>
      </c>
      <c r="J1081" t="s">
        <v>1453</v>
      </c>
      <c r="K1081">
        <v>12</v>
      </c>
    </row>
    <row r="1082" spans="5:11" ht="12.75">
      <c r="E1082" s="199">
        <f t="shared" si="0"/>
        <v>0</v>
      </c>
      <c r="F1082">
        <v>18</v>
      </c>
      <c r="G1082">
        <v>10</v>
      </c>
      <c r="H1082">
        <v>2</v>
      </c>
      <c r="I1082" t="s">
        <v>439</v>
      </c>
      <c r="J1082" t="s">
        <v>1454</v>
      </c>
      <c r="K1082">
        <v>12</v>
      </c>
    </row>
    <row r="1083" spans="5:11" ht="12.75">
      <c r="E1083" s="199">
        <f t="shared" si="0"/>
        <v>0</v>
      </c>
      <c r="F1083">
        <v>19</v>
      </c>
      <c r="G1083">
        <v>0</v>
      </c>
      <c r="H1083">
        <v>0</v>
      </c>
      <c r="I1083" t="s">
        <v>435</v>
      </c>
      <c r="J1083" t="s">
        <v>1455</v>
      </c>
      <c r="K1083">
        <v>12</v>
      </c>
    </row>
    <row r="1084" spans="5:11" ht="12.75">
      <c r="E1084" s="199">
        <f t="shared" si="0"/>
        <v>0</v>
      </c>
      <c r="F1084">
        <v>19</v>
      </c>
      <c r="G1084">
        <v>1</v>
      </c>
      <c r="H1084">
        <v>2</v>
      </c>
      <c r="I1084" t="s">
        <v>439</v>
      </c>
      <c r="J1084" t="s">
        <v>1456</v>
      </c>
      <c r="K1084">
        <v>12</v>
      </c>
    </row>
    <row r="1085" spans="5:11" ht="12.75">
      <c r="E1085" s="199">
        <f t="shared" si="0"/>
        <v>0</v>
      </c>
      <c r="F1085">
        <v>19</v>
      </c>
      <c r="G1085">
        <v>2</v>
      </c>
      <c r="H1085">
        <v>2</v>
      </c>
      <c r="I1085" t="s">
        <v>439</v>
      </c>
      <c r="J1085" t="s">
        <v>1457</v>
      </c>
      <c r="K1085">
        <v>12</v>
      </c>
    </row>
    <row r="1086" spans="5:11" ht="12.75">
      <c r="E1086" s="199">
        <f t="shared" si="0"/>
        <v>0</v>
      </c>
      <c r="F1086">
        <v>19</v>
      </c>
      <c r="G1086">
        <v>3</v>
      </c>
      <c r="H1086">
        <v>2</v>
      </c>
      <c r="I1086" t="s">
        <v>439</v>
      </c>
      <c r="J1086" t="s">
        <v>1458</v>
      </c>
      <c r="K1086">
        <v>12</v>
      </c>
    </row>
    <row r="1087" spans="5:11" ht="12.75">
      <c r="E1087" s="199">
        <f t="shared" si="0"/>
        <v>0</v>
      </c>
      <c r="F1087">
        <v>19</v>
      </c>
      <c r="G1087">
        <v>4</v>
      </c>
      <c r="H1087">
        <v>3</v>
      </c>
      <c r="I1087" t="s">
        <v>439</v>
      </c>
      <c r="J1087" t="s">
        <v>1459</v>
      </c>
      <c r="K1087">
        <v>12</v>
      </c>
    </row>
    <row r="1088" spans="5:11" ht="12.75">
      <c r="E1088" s="199">
        <f t="shared" si="0"/>
        <v>0</v>
      </c>
      <c r="F1088">
        <v>19</v>
      </c>
      <c r="G1088">
        <v>5</v>
      </c>
      <c r="H1088">
        <v>3</v>
      </c>
      <c r="I1088" t="s">
        <v>439</v>
      </c>
      <c r="J1088" t="s">
        <v>1460</v>
      </c>
      <c r="K1088">
        <v>12</v>
      </c>
    </row>
    <row r="1089" spans="5:11" ht="12.75">
      <c r="E1089" s="199">
        <f t="shared" si="0"/>
        <v>0</v>
      </c>
      <c r="F1089">
        <v>61</v>
      </c>
      <c r="G1089">
        <v>0</v>
      </c>
      <c r="H1089">
        <v>0</v>
      </c>
      <c r="I1089" t="s">
        <v>643</v>
      </c>
      <c r="J1089" t="s">
        <v>1461</v>
      </c>
      <c r="K1089">
        <v>12</v>
      </c>
    </row>
    <row r="1090" spans="5:11" ht="12.75">
      <c r="E1090" s="199">
        <f t="shared" si="0"/>
        <v>0</v>
      </c>
      <c r="F1090">
        <v>62</v>
      </c>
      <c r="G1090">
        <v>0</v>
      </c>
      <c r="H1090">
        <v>0</v>
      </c>
      <c r="I1090" t="s">
        <v>643</v>
      </c>
      <c r="J1090" t="s">
        <v>1462</v>
      </c>
      <c r="K1090">
        <v>12</v>
      </c>
    </row>
    <row r="1091" spans="5:11" ht="12.75">
      <c r="E1091" s="199">
        <f t="shared" si="0"/>
        <v>0</v>
      </c>
      <c r="F1091">
        <v>63</v>
      </c>
      <c r="G1091">
        <v>0</v>
      </c>
      <c r="H1091">
        <v>0</v>
      </c>
      <c r="I1091" t="s">
        <v>643</v>
      </c>
      <c r="J1091" t="s">
        <v>1432</v>
      </c>
      <c r="K1091">
        <v>12</v>
      </c>
    </row>
    <row r="1092" spans="5:11" ht="12.75">
      <c r="E1092" s="199">
        <f t="shared" si="0"/>
        <v>0</v>
      </c>
      <c r="F1092">
        <v>0</v>
      </c>
      <c r="G1092">
        <v>0</v>
      </c>
      <c r="H1092">
        <v>0</v>
      </c>
      <c r="I1092" t="s">
        <v>432</v>
      </c>
      <c r="J1092" t="s">
        <v>449</v>
      </c>
      <c r="K1092">
        <v>14</v>
      </c>
    </row>
    <row r="1093" spans="5:11" ht="12.75">
      <c r="E1093" s="199">
        <f t="shared" si="0"/>
        <v>0</v>
      </c>
      <c r="F1093">
        <v>1</v>
      </c>
      <c r="G1093">
        <v>0</v>
      </c>
      <c r="H1093">
        <v>0</v>
      </c>
      <c r="I1093" t="s">
        <v>435</v>
      </c>
      <c r="J1093" t="s">
        <v>1463</v>
      </c>
      <c r="K1093">
        <v>14</v>
      </c>
    </row>
    <row r="1094" spans="5:11" ht="12.75">
      <c r="E1094" s="199">
        <f t="shared" si="0"/>
        <v>0</v>
      </c>
      <c r="F1094">
        <v>1</v>
      </c>
      <c r="G1094">
        <v>1</v>
      </c>
      <c r="H1094">
        <v>3</v>
      </c>
      <c r="I1094" t="s">
        <v>439</v>
      </c>
      <c r="J1094" t="s">
        <v>1464</v>
      </c>
      <c r="K1094">
        <v>14</v>
      </c>
    </row>
    <row r="1095" spans="5:11" ht="12.75">
      <c r="E1095" s="199">
        <f t="shared" si="0"/>
        <v>0</v>
      </c>
      <c r="F1095">
        <v>1</v>
      </c>
      <c r="G1095">
        <v>2</v>
      </c>
      <c r="H1095">
        <v>2</v>
      </c>
      <c r="I1095" t="s">
        <v>439</v>
      </c>
      <c r="J1095" t="s">
        <v>1465</v>
      </c>
      <c r="K1095">
        <v>14</v>
      </c>
    </row>
    <row r="1096" spans="5:11" ht="12.75">
      <c r="E1096" s="199">
        <f t="shared" si="0"/>
        <v>0</v>
      </c>
      <c r="F1096">
        <v>1</v>
      </c>
      <c r="G1096">
        <v>3</v>
      </c>
      <c r="H1096">
        <v>2</v>
      </c>
      <c r="I1096" t="s">
        <v>439</v>
      </c>
      <c r="J1096" t="s">
        <v>1466</v>
      </c>
      <c r="K1096">
        <v>14</v>
      </c>
    </row>
    <row r="1097" spans="5:11" ht="12.75">
      <c r="E1097" s="199">
        <f t="shared" si="0"/>
        <v>0</v>
      </c>
      <c r="F1097">
        <v>1</v>
      </c>
      <c r="G1097">
        <v>4</v>
      </c>
      <c r="H1097">
        <v>2</v>
      </c>
      <c r="I1097" t="s">
        <v>439</v>
      </c>
      <c r="J1097" t="s">
        <v>1467</v>
      </c>
      <c r="K1097">
        <v>14</v>
      </c>
    </row>
    <row r="1098" spans="5:11" ht="12.75">
      <c r="E1098" s="199">
        <f t="shared" si="0"/>
        <v>0</v>
      </c>
      <c r="F1098">
        <v>1</v>
      </c>
      <c r="G1098">
        <v>5</v>
      </c>
      <c r="H1098">
        <v>2</v>
      </c>
      <c r="I1098" t="s">
        <v>439</v>
      </c>
      <c r="J1098" t="s">
        <v>1468</v>
      </c>
      <c r="K1098">
        <v>14</v>
      </c>
    </row>
    <row r="1099" spans="5:11" ht="12.75">
      <c r="E1099" s="199">
        <f t="shared" si="0"/>
        <v>0</v>
      </c>
      <c r="F1099">
        <v>1</v>
      </c>
      <c r="G1099">
        <v>6</v>
      </c>
      <c r="H1099">
        <v>3</v>
      </c>
      <c r="I1099" t="s">
        <v>439</v>
      </c>
      <c r="J1099" t="s">
        <v>1469</v>
      </c>
      <c r="K1099">
        <v>14</v>
      </c>
    </row>
    <row r="1100" spans="5:11" ht="12.75">
      <c r="E1100" s="199">
        <f t="shared" si="0"/>
        <v>0</v>
      </c>
      <c r="F1100">
        <v>2</v>
      </c>
      <c r="G1100">
        <v>0</v>
      </c>
      <c r="H1100">
        <v>0</v>
      </c>
      <c r="I1100" t="s">
        <v>435</v>
      </c>
      <c r="J1100" t="s">
        <v>1470</v>
      </c>
      <c r="K1100">
        <v>14</v>
      </c>
    </row>
    <row r="1101" spans="5:11" ht="12.75">
      <c r="E1101" s="199">
        <f t="shared" si="0"/>
        <v>0</v>
      </c>
      <c r="F1101">
        <v>2</v>
      </c>
      <c r="G1101">
        <v>1</v>
      </c>
      <c r="H1101">
        <v>1</v>
      </c>
      <c r="I1101" t="s">
        <v>439</v>
      </c>
      <c r="J1101" t="s">
        <v>1471</v>
      </c>
      <c r="K1101">
        <v>14</v>
      </c>
    </row>
    <row r="1102" spans="5:11" ht="12.75">
      <c r="E1102" s="199">
        <f t="shared" si="0"/>
        <v>0</v>
      </c>
      <c r="F1102">
        <v>2</v>
      </c>
      <c r="G1102">
        <v>2</v>
      </c>
      <c r="H1102">
        <v>2</v>
      </c>
      <c r="I1102" t="s">
        <v>439</v>
      </c>
      <c r="J1102" t="s">
        <v>1471</v>
      </c>
      <c r="K1102">
        <v>14</v>
      </c>
    </row>
    <row r="1103" spans="5:11" ht="12.75">
      <c r="E1103" s="199">
        <f t="shared" si="0"/>
        <v>0</v>
      </c>
      <c r="F1103">
        <v>2</v>
      </c>
      <c r="G1103">
        <v>3</v>
      </c>
      <c r="H1103">
        <v>3</v>
      </c>
      <c r="I1103" t="s">
        <v>439</v>
      </c>
      <c r="J1103" t="s">
        <v>1472</v>
      </c>
      <c r="K1103">
        <v>14</v>
      </c>
    </row>
    <row r="1104" spans="5:11" ht="12.75">
      <c r="E1104" s="199">
        <f t="shared" si="0"/>
        <v>0</v>
      </c>
      <c r="F1104">
        <v>2</v>
      </c>
      <c r="G1104">
        <v>4</v>
      </c>
      <c r="H1104">
        <v>2</v>
      </c>
      <c r="I1104" t="s">
        <v>439</v>
      </c>
      <c r="J1104" t="s">
        <v>1473</v>
      </c>
      <c r="K1104">
        <v>14</v>
      </c>
    </row>
    <row r="1105" spans="5:11" ht="12.75">
      <c r="E1105" s="199">
        <f t="shared" si="0"/>
        <v>0</v>
      </c>
      <c r="F1105">
        <v>2</v>
      </c>
      <c r="G1105">
        <v>5</v>
      </c>
      <c r="H1105">
        <v>2</v>
      </c>
      <c r="I1105" t="s">
        <v>439</v>
      </c>
      <c r="J1105" t="s">
        <v>1474</v>
      </c>
      <c r="K1105">
        <v>14</v>
      </c>
    </row>
    <row r="1106" spans="5:11" ht="12.75">
      <c r="E1106" s="199">
        <f t="shared" si="0"/>
        <v>0</v>
      </c>
      <c r="F1106">
        <v>2</v>
      </c>
      <c r="G1106">
        <v>6</v>
      </c>
      <c r="H1106">
        <v>2</v>
      </c>
      <c r="I1106" t="s">
        <v>439</v>
      </c>
      <c r="J1106" t="s">
        <v>1475</v>
      </c>
      <c r="K1106">
        <v>14</v>
      </c>
    </row>
    <row r="1107" spans="5:11" ht="12.75">
      <c r="E1107" s="199">
        <f t="shared" si="0"/>
        <v>0</v>
      </c>
      <c r="F1107">
        <v>2</v>
      </c>
      <c r="G1107">
        <v>7</v>
      </c>
      <c r="H1107">
        <v>2</v>
      </c>
      <c r="I1107" t="s">
        <v>439</v>
      </c>
      <c r="J1107" t="s">
        <v>1476</v>
      </c>
      <c r="K1107">
        <v>14</v>
      </c>
    </row>
    <row r="1108" spans="5:11" ht="12.75">
      <c r="E1108" s="199">
        <f t="shared" si="0"/>
        <v>0</v>
      </c>
      <c r="F1108">
        <v>2</v>
      </c>
      <c r="G1108">
        <v>8</v>
      </c>
      <c r="H1108">
        <v>2</v>
      </c>
      <c r="I1108" t="s">
        <v>439</v>
      </c>
      <c r="J1108" t="s">
        <v>1477</v>
      </c>
      <c r="K1108">
        <v>14</v>
      </c>
    </row>
    <row r="1109" spans="5:11" ht="12.75">
      <c r="E1109" s="199">
        <f t="shared" si="0"/>
        <v>0</v>
      </c>
      <c r="F1109">
        <v>2</v>
      </c>
      <c r="G1109">
        <v>9</v>
      </c>
      <c r="H1109">
        <v>2</v>
      </c>
      <c r="I1109" t="s">
        <v>439</v>
      </c>
      <c r="J1109" t="s">
        <v>1478</v>
      </c>
      <c r="K1109">
        <v>14</v>
      </c>
    </row>
    <row r="1110" spans="5:11" ht="12.75">
      <c r="E1110" s="199">
        <f t="shared" si="0"/>
        <v>0</v>
      </c>
      <c r="F1110">
        <v>3</v>
      </c>
      <c r="G1110">
        <v>0</v>
      </c>
      <c r="H1110">
        <v>0</v>
      </c>
      <c r="I1110" t="s">
        <v>435</v>
      </c>
      <c r="J1110" t="s">
        <v>1479</v>
      </c>
      <c r="K1110">
        <v>14</v>
      </c>
    </row>
    <row r="1111" spans="5:11" ht="12.75">
      <c r="E1111" s="199">
        <f t="shared" si="0"/>
        <v>0</v>
      </c>
      <c r="F1111">
        <v>3</v>
      </c>
      <c r="G1111">
        <v>1</v>
      </c>
      <c r="H1111">
        <v>1</v>
      </c>
      <c r="I1111" t="s">
        <v>439</v>
      </c>
      <c r="J1111" t="s">
        <v>1480</v>
      </c>
      <c r="K1111">
        <v>14</v>
      </c>
    </row>
    <row r="1112" spans="5:11" ht="12.75">
      <c r="E1112" s="199">
        <f t="shared" si="0"/>
        <v>0</v>
      </c>
      <c r="F1112">
        <v>3</v>
      </c>
      <c r="G1112">
        <v>2</v>
      </c>
      <c r="H1112">
        <v>1</v>
      </c>
      <c r="I1112" t="s">
        <v>439</v>
      </c>
      <c r="J1112" t="s">
        <v>1481</v>
      </c>
      <c r="K1112">
        <v>14</v>
      </c>
    </row>
    <row r="1113" spans="5:11" ht="12.75">
      <c r="E1113" s="199">
        <f t="shared" si="0"/>
        <v>0</v>
      </c>
      <c r="F1113">
        <v>3</v>
      </c>
      <c r="G1113">
        <v>3</v>
      </c>
      <c r="H1113">
        <v>2</v>
      </c>
      <c r="I1113" t="s">
        <v>439</v>
      </c>
      <c r="J1113" t="s">
        <v>1482</v>
      </c>
      <c r="K1113">
        <v>14</v>
      </c>
    </row>
    <row r="1114" spans="5:11" ht="12.75">
      <c r="E1114" s="199">
        <f t="shared" si="0"/>
        <v>0</v>
      </c>
      <c r="F1114">
        <v>3</v>
      </c>
      <c r="G1114">
        <v>4</v>
      </c>
      <c r="H1114">
        <v>2</v>
      </c>
      <c r="I1114" t="s">
        <v>439</v>
      </c>
      <c r="J1114" t="s">
        <v>1480</v>
      </c>
      <c r="K1114">
        <v>14</v>
      </c>
    </row>
    <row r="1115" spans="5:11" ht="12.75">
      <c r="E1115" s="199">
        <f t="shared" si="0"/>
        <v>0</v>
      </c>
      <c r="F1115">
        <v>3</v>
      </c>
      <c r="G1115">
        <v>5</v>
      </c>
      <c r="H1115">
        <v>2</v>
      </c>
      <c r="I1115" t="s">
        <v>439</v>
      </c>
      <c r="J1115" t="s">
        <v>660</v>
      </c>
      <c r="K1115">
        <v>14</v>
      </c>
    </row>
    <row r="1116" spans="5:11" ht="12.75">
      <c r="E1116" s="199">
        <f t="shared" si="0"/>
        <v>0</v>
      </c>
      <c r="F1116">
        <v>3</v>
      </c>
      <c r="G1116">
        <v>6</v>
      </c>
      <c r="H1116">
        <v>2</v>
      </c>
      <c r="I1116" t="s">
        <v>439</v>
      </c>
      <c r="J1116" t="s">
        <v>1481</v>
      </c>
      <c r="K1116">
        <v>14</v>
      </c>
    </row>
    <row r="1117" spans="5:11" ht="12.75">
      <c r="E1117" s="199">
        <f t="shared" si="0"/>
        <v>0</v>
      </c>
      <c r="F1117">
        <v>3</v>
      </c>
      <c r="G1117">
        <v>7</v>
      </c>
      <c r="H1117">
        <v>2</v>
      </c>
      <c r="I1117" t="s">
        <v>439</v>
      </c>
      <c r="J1117" t="s">
        <v>1483</v>
      </c>
      <c r="K1117">
        <v>14</v>
      </c>
    </row>
    <row r="1118" spans="5:11" ht="12.75">
      <c r="E1118" s="199">
        <f t="shared" si="0"/>
        <v>0</v>
      </c>
      <c r="F1118">
        <v>3</v>
      </c>
      <c r="G1118">
        <v>8</v>
      </c>
      <c r="H1118">
        <v>2</v>
      </c>
      <c r="I1118" t="s">
        <v>439</v>
      </c>
      <c r="J1118" t="s">
        <v>1484</v>
      </c>
      <c r="K1118">
        <v>14</v>
      </c>
    </row>
    <row r="1119" spans="5:11" ht="12.75">
      <c r="E1119" s="199">
        <f t="shared" si="0"/>
        <v>0</v>
      </c>
      <c r="F1119">
        <v>3</v>
      </c>
      <c r="G1119">
        <v>9</v>
      </c>
      <c r="H1119">
        <v>2</v>
      </c>
      <c r="I1119" t="s">
        <v>439</v>
      </c>
      <c r="J1119" t="s">
        <v>1485</v>
      </c>
      <c r="K1119">
        <v>14</v>
      </c>
    </row>
    <row r="1120" spans="5:11" ht="12.75">
      <c r="E1120" s="199">
        <f t="shared" si="0"/>
        <v>0</v>
      </c>
      <c r="F1120">
        <v>3</v>
      </c>
      <c r="G1120">
        <v>10</v>
      </c>
      <c r="H1120">
        <v>3</v>
      </c>
      <c r="I1120" t="s">
        <v>439</v>
      </c>
      <c r="J1120" t="s">
        <v>1486</v>
      </c>
      <c r="K1120">
        <v>14</v>
      </c>
    </row>
    <row r="1121" spans="5:11" ht="12.75">
      <c r="E1121" s="199">
        <f t="shared" si="0"/>
        <v>0</v>
      </c>
      <c r="F1121">
        <v>3</v>
      </c>
      <c r="G1121">
        <v>11</v>
      </c>
      <c r="H1121">
        <v>2</v>
      </c>
      <c r="I1121" t="s">
        <v>439</v>
      </c>
      <c r="J1121" t="s">
        <v>1487</v>
      </c>
      <c r="K1121">
        <v>14</v>
      </c>
    </row>
    <row r="1122" spans="5:11" ht="12.75">
      <c r="E1122" s="199">
        <f t="shared" si="0"/>
        <v>0</v>
      </c>
      <c r="F1122">
        <v>3</v>
      </c>
      <c r="G1122">
        <v>12</v>
      </c>
      <c r="H1122">
        <v>2</v>
      </c>
      <c r="I1122" t="s">
        <v>439</v>
      </c>
      <c r="J1122" t="s">
        <v>1488</v>
      </c>
      <c r="K1122">
        <v>14</v>
      </c>
    </row>
    <row r="1123" spans="5:11" ht="12.75">
      <c r="E1123" s="199">
        <f t="shared" si="0"/>
        <v>0</v>
      </c>
      <c r="F1123">
        <v>3</v>
      </c>
      <c r="G1123">
        <v>13</v>
      </c>
      <c r="H1123">
        <v>2</v>
      </c>
      <c r="I1123" t="s">
        <v>439</v>
      </c>
      <c r="J1123" t="s">
        <v>1489</v>
      </c>
      <c r="K1123">
        <v>14</v>
      </c>
    </row>
    <row r="1124" spans="5:11" ht="12.75">
      <c r="E1124" s="199">
        <f t="shared" si="0"/>
        <v>0</v>
      </c>
      <c r="F1124">
        <v>3</v>
      </c>
      <c r="G1124">
        <v>14</v>
      </c>
      <c r="H1124">
        <v>3</v>
      </c>
      <c r="I1124" t="s">
        <v>439</v>
      </c>
      <c r="J1124" t="s">
        <v>1490</v>
      </c>
      <c r="K1124">
        <v>14</v>
      </c>
    </row>
    <row r="1125" spans="5:11" ht="12.75">
      <c r="E1125" s="199">
        <f t="shared" si="0"/>
        <v>0</v>
      </c>
      <c r="F1125">
        <v>4</v>
      </c>
      <c r="G1125">
        <v>0</v>
      </c>
      <c r="H1125">
        <v>0</v>
      </c>
      <c r="I1125" t="s">
        <v>435</v>
      </c>
      <c r="J1125" t="s">
        <v>1491</v>
      </c>
      <c r="K1125">
        <v>14</v>
      </c>
    </row>
    <row r="1126" spans="5:11" ht="12.75">
      <c r="E1126" s="199">
        <f t="shared" si="0"/>
        <v>0</v>
      </c>
      <c r="F1126">
        <v>4</v>
      </c>
      <c r="G1126">
        <v>1</v>
      </c>
      <c r="H1126">
        <v>1</v>
      </c>
      <c r="I1126" t="s">
        <v>439</v>
      </c>
      <c r="J1126" t="s">
        <v>1492</v>
      </c>
      <c r="K1126">
        <v>14</v>
      </c>
    </row>
    <row r="1127" spans="5:11" ht="12.75">
      <c r="E1127" s="199">
        <f t="shared" si="0"/>
        <v>0</v>
      </c>
      <c r="F1127">
        <v>4</v>
      </c>
      <c r="G1127">
        <v>2</v>
      </c>
      <c r="H1127">
        <v>2</v>
      </c>
      <c r="I1127" t="s">
        <v>439</v>
      </c>
      <c r="J1127" t="s">
        <v>1492</v>
      </c>
      <c r="K1127">
        <v>14</v>
      </c>
    </row>
    <row r="1128" spans="5:11" ht="12.75">
      <c r="E1128" s="199">
        <f t="shared" si="0"/>
        <v>0</v>
      </c>
      <c r="F1128">
        <v>4</v>
      </c>
      <c r="G1128">
        <v>3</v>
      </c>
      <c r="H1128">
        <v>2</v>
      </c>
      <c r="I1128" t="s">
        <v>439</v>
      </c>
      <c r="J1128" t="s">
        <v>1493</v>
      </c>
      <c r="K1128">
        <v>14</v>
      </c>
    </row>
    <row r="1129" spans="5:11" ht="12.75">
      <c r="E1129" s="199">
        <f t="shared" si="0"/>
        <v>0</v>
      </c>
      <c r="F1129">
        <v>4</v>
      </c>
      <c r="G1129">
        <v>4</v>
      </c>
      <c r="H1129">
        <v>2</v>
      </c>
      <c r="I1129" t="s">
        <v>439</v>
      </c>
      <c r="J1129" t="s">
        <v>1494</v>
      </c>
      <c r="K1129">
        <v>14</v>
      </c>
    </row>
    <row r="1130" spans="5:11" ht="12.75">
      <c r="E1130" s="199">
        <f t="shared" si="0"/>
        <v>0</v>
      </c>
      <c r="F1130">
        <v>4</v>
      </c>
      <c r="G1130">
        <v>5</v>
      </c>
      <c r="H1130">
        <v>2</v>
      </c>
      <c r="I1130" t="s">
        <v>439</v>
      </c>
      <c r="J1130" t="s">
        <v>1495</v>
      </c>
      <c r="K1130">
        <v>14</v>
      </c>
    </row>
    <row r="1131" spans="5:11" ht="12.75">
      <c r="E1131" s="199">
        <f t="shared" si="0"/>
        <v>0</v>
      </c>
      <c r="F1131">
        <v>5</v>
      </c>
      <c r="G1131">
        <v>0</v>
      </c>
      <c r="H1131">
        <v>0</v>
      </c>
      <c r="I1131" t="s">
        <v>435</v>
      </c>
      <c r="J1131" t="s">
        <v>1496</v>
      </c>
      <c r="K1131">
        <v>14</v>
      </c>
    </row>
    <row r="1132" spans="5:11" ht="12.75">
      <c r="E1132" s="199">
        <f t="shared" si="0"/>
        <v>0</v>
      </c>
      <c r="F1132">
        <v>5</v>
      </c>
      <c r="G1132">
        <v>1</v>
      </c>
      <c r="H1132">
        <v>1</v>
      </c>
      <c r="I1132" t="s">
        <v>439</v>
      </c>
      <c r="J1132" t="s">
        <v>1497</v>
      </c>
      <c r="K1132">
        <v>14</v>
      </c>
    </row>
    <row r="1133" spans="5:11" ht="12.75">
      <c r="E1133" s="199">
        <f t="shared" si="0"/>
        <v>0</v>
      </c>
      <c r="F1133">
        <v>5</v>
      </c>
      <c r="G1133">
        <v>2</v>
      </c>
      <c r="H1133">
        <v>1</v>
      </c>
      <c r="I1133" t="s">
        <v>439</v>
      </c>
      <c r="J1133" t="s">
        <v>1498</v>
      </c>
      <c r="K1133">
        <v>14</v>
      </c>
    </row>
    <row r="1134" spans="5:11" ht="12.75">
      <c r="E1134" s="199">
        <f t="shared" si="0"/>
        <v>0</v>
      </c>
      <c r="F1134">
        <v>5</v>
      </c>
      <c r="G1134">
        <v>3</v>
      </c>
      <c r="H1134">
        <v>2</v>
      </c>
      <c r="I1134" t="s">
        <v>439</v>
      </c>
      <c r="J1134" t="s">
        <v>944</v>
      </c>
      <c r="K1134">
        <v>14</v>
      </c>
    </row>
    <row r="1135" spans="5:11" ht="12.75">
      <c r="E1135" s="199">
        <f t="shared" si="0"/>
        <v>0</v>
      </c>
      <c r="F1135">
        <v>5</v>
      </c>
      <c r="G1135">
        <v>4</v>
      </c>
      <c r="H1135">
        <v>3</v>
      </c>
      <c r="I1135" t="s">
        <v>439</v>
      </c>
      <c r="J1135" t="s">
        <v>1499</v>
      </c>
      <c r="K1135">
        <v>14</v>
      </c>
    </row>
    <row r="1136" spans="5:11" ht="12.75">
      <c r="E1136" s="199">
        <f t="shared" si="0"/>
        <v>0</v>
      </c>
      <c r="F1136">
        <v>5</v>
      </c>
      <c r="G1136">
        <v>5</v>
      </c>
      <c r="H1136">
        <v>2</v>
      </c>
      <c r="I1136" t="s">
        <v>439</v>
      </c>
      <c r="J1136" t="s">
        <v>1500</v>
      </c>
      <c r="K1136">
        <v>14</v>
      </c>
    </row>
    <row r="1137" spans="5:11" ht="12.75">
      <c r="E1137" s="199">
        <f t="shared" si="0"/>
        <v>0</v>
      </c>
      <c r="F1137">
        <v>5</v>
      </c>
      <c r="G1137">
        <v>6</v>
      </c>
      <c r="H1137">
        <v>2</v>
      </c>
      <c r="I1137" t="s">
        <v>439</v>
      </c>
      <c r="J1137" t="s">
        <v>1501</v>
      </c>
      <c r="K1137">
        <v>14</v>
      </c>
    </row>
    <row r="1138" spans="5:11" ht="12.75">
      <c r="E1138" s="199">
        <f t="shared" si="0"/>
        <v>0</v>
      </c>
      <c r="F1138">
        <v>6</v>
      </c>
      <c r="G1138">
        <v>0</v>
      </c>
      <c r="H1138">
        <v>0</v>
      </c>
      <c r="I1138" t="s">
        <v>435</v>
      </c>
      <c r="J1138" t="s">
        <v>1502</v>
      </c>
      <c r="K1138">
        <v>14</v>
      </c>
    </row>
    <row r="1139" spans="5:11" ht="12.75">
      <c r="E1139" s="199">
        <f t="shared" si="0"/>
        <v>0</v>
      </c>
      <c r="F1139">
        <v>6</v>
      </c>
      <c r="G1139">
        <v>1</v>
      </c>
      <c r="H1139">
        <v>2</v>
      </c>
      <c r="I1139" t="s">
        <v>439</v>
      </c>
      <c r="J1139" t="s">
        <v>1503</v>
      </c>
      <c r="K1139">
        <v>14</v>
      </c>
    </row>
    <row r="1140" spans="5:11" ht="12.75">
      <c r="E1140" s="199">
        <f t="shared" si="0"/>
        <v>0</v>
      </c>
      <c r="F1140">
        <v>6</v>
      </c>
      <c r="G1140">
        <v>2</v>
      </c>
      <c r="H1140">
        <v>2</v>
      </c>
      <c r="I1140" t="s">
        <v>439</v>
      </c>
      <c r="J1140" t="s">
        <v>1504</v>
      </c>
      <c r="K1140">
        <v>14</v>
      </c>
    </row>
    <row r="1141" spans="5:11" ht="12.75">
      <c r="E1141" s="199">
        <f t="shared" si="0"/>
        <v>0</v>
      </c>
      <c r="F1141">
        <v>6</v>
      </c>
      <c r="G1141">
        <v>3</v>
      </c>
      <c r="H1141">
        <v>2</v>
      </c>
      <c r="I1141" t="s">
        <v>439</v>
      </c>
      <c r="J1141" t="s">
        <v>1505</v>
      </c>
      <c r="K1141">
        <v>14</v>
      </c>
    </row>
    <row r="1142" spans="5:11" ht="12.75">
      <c r="E1142" s="199">
        <f t="shared" si="0"/>
        <v>0</v>
      </c>
      <c r="F1142">
        <v>6</v>
      </c>
      <c r="G1142">
        <v>4</v>
      </c>
      <c r="H1142">
        <v>2</v>
      </c>
      <c r="I1142" t="s">
        <v>439</v>
      </c>
      <c r="J1142" t="s">
        <v>1506</v>
      </c>
      <c r="K1142">
        <v>14</v>
      </c>
    </row>
    <row r="1143" spans="5:11" ht="12.75">
      <c r="E1143" s="199">
        <f t="shared" si="0"/>
        <v>0</v>
      </c>
      <c r="F1143">
        <v>6</v>
      </c>
      <c r="G1143">
        <v>5</v>
      </c>
      <c r="H1143">
        <v>3</v>
      </c>
      <c r="I1143" t="s">
        <v>439</v>
      </c>
      <c r="J1143" t="s">
        <v>1507</v>
      </c>
      <c r="K1143">
        <v>14</v>
      </c>
    </row>
    <row r="1144" spans="5:11" ht="12.75">
      <c r="E1144" s="199">
        <f t="shared" si="0"/>
        <v>0</v>
      </c>
      <c r="F1144">
        <v>6</v>
      </c>
      <c r="G1144">
        <v>6</v>
      </c>
      <c r="H1144">
        <v>2</v>
      </c>
      <c r="I1144" t="s">
        <v>439</v>
      </c>
      <c r="J1144" t="s">
        <v>1508</v>
      </c>
      <c r="K1144">
        <v>14</v>
      </c>
    </row>
    <row r="1145" spans="5:11" ht="12.75">
      <c r="E1145" s="199">
        <f t="shared" si="0"/>
        <v>0</v>
      </c>
      <c r="F1145">
        <v>6</v>
      </c>
      <c r="G1145">
        <v>7</v>
      </c>
      <c r="H1145">
        <v>3</v>
      </c>
      <c r="I1145" t="s">
        <v>439</v>
      </c>
      <c r="J1145" t="s">
        <v>1509</v>
      </c>
      <c r="K1145">
        <v>14</v>
      </c>
    </row>
    <row r="1146" spans="5:11" ht="12.75">
      <c r="E1146" s="199">
        <f t="shared" si="0"/>
        <v>0</v>
      </c>
      <c r="F1146">
        <v>6</v>
      </c>
      <c r="G1146">
        <v>8</v>
      </c>
      <c r="H1146">
        <v>3</v>
      </c>
      <c r="I1146" t="s">
        <v>439</v>
      </c>
      <c r="J1146" t="s">
        <v>1510</v>
      </c>
      <c r="K1146">
        <v>14</v>
      </c>
    </row>
    <row r="1147" spans="5:11" ht="12.75">
      <c r="E1147" s="199">
        <f t="shared" si="0"/>
        <v>0</v>
      </c>
      <c r="F1147">
        <v>6</v>
      </c>
      <c r="G1147">
        <v>9</v>
      </c>
      <c r="H1147">
        <v>2</v>
      </c>
      <c r="I1147" t="s">
        <v>439</v>
      </c>
      <c r="J1147" t="s">
        <v>1511</v>
      </c>
      <c r="K1147">
        <v>14</v>
      </c>
    </row>
    <row r="1148" spans="5:11" ht="12.75">
      <c r="E1148" s="199">
        <f t="shared" si="0"/>
        <v>0</v>
      </c>
      <c r="F1148">
        <v>6</v>
      </c>
      <c r="G1148">
        <v>11</v>
      </c>
      <c r="H1148">
        <v>3</v>
      </c>
      <c r="I1148" t="s">
        <v>439</v>
      </c>
      <c r="J1148" t="s">
        <v>1512</v>
      </c>
      <c r="K1148">
        <v>14</v>
      </c>
    </row>
    <row r="1149" spans="5:11" ht="12.75">
      <c r="E1149" s="199">
        <f t="shared" si="0"/>
        <v>0</v>
      </c>
      <c r="F1149">
        <v>7</v>
      </c>
      <c r="G1149">
        <v>0</v>
      </c>
      <c r="H1149">
        <v>0</v>
      </c>
      <c r="I1149" t="s">
        <v>435</v>
      </c>
      <c r="J1149" t="s">
        <v>1513</v>
      </c>
      <c r="K1149">
        <v>14</v>
      </c>
    </row>
    <row r="1150" spans="5:11" ht="12.75">
      <c r="E1150" s="199">
        <f t="shared" si="0"/>
        <v>0</v>
      </c>
      <c r="F1150">
        <v>7</v>
      </c>
      <c r="G1150">
        <v>1</v>
      </c>
      <c r="H1150">
        <v>2</v>
      </c>
      <c r="I1150" t="s">
        <v>439</v>
      </c>
      <c r="J1150" t="s">
        <v>1514</v>
      </c>
      <c r="K1150">
        <v>14</v>
      </c>
    </row>
    <row r="1151" spans="5:11" ht="12.75">
      <c r="E1151" s="199">
        <f t="shared" si="0"/>
        <v>0</v>
      </c>
      <c r="F1151">
        <v>7</v>
      </c>
      <c r="G1151">
        <v>2</v>
      </c>
      <c r="H1151">
        <v>2</v>
      </c>
      <c r="I1151" t="s">
        <v>439</v>
      </c>
      <c r="J1151" t="s">
        <v>1515</v>
      </c>
      <c r="K1151">
        <v>14</v>
      </c>
    </row>
    <row r="1152" spans="5:11" ht="12.75">
      <c r="E1152" s="199">
        <f t="shared" si="0"/>
        <v>0</v>
      </c>
      <c r="F1152">
        <v>7</v>
      </c>
      <c r="G1152">
        <v>3</v>
      </c>
      <c r="H1152">
        <v>2</v>
      </c>
      <c r="I1152" t="s">
        <v>439</v>
      </c>
      <c r="J1152" t="s">
        <v>1516</v>
      </c>
      <c r="K1152">
        <v>14</v>
      </c>
    </row>
    <row r="1153" spans="5:11" ht="12.75">
      <c r="E1153" s="199">
        <f t="shared" si="0"/>
        <v>0</v>
      </c>
      <c r="F1153">
        <v>7</v>
      </c>
      <c r="G1153">
        <v>4</v>
      </c>
      <c r="H1153">
        <v>2</v>
      </c>
      <c r="I1153" t="s">
        <v>439</v>
      </c>
      <c r="J1153" t="s">
        <v>1517</v>
      </c>
      <c r="K1153">
        <v>14</v>
      </c>
    </row>
    <row r="1154" spans="5:11" ht="12.75">
      <c r="E1154" s="199">
        <f t="shared" si="0"/>
        <v>0</v>
      </c>
      <c r="F1154">
        <v>7</v>
      </c>
      <c r="G1154">
        <v>5</v>
      </c>
      <c r="H1154">
        <v>3</v>
      </c>
      <c r="I1154" t="s">
        <v>439</v>
      </c>
      <c r="J1154" t="s">
        <v>1518</v>
      </c>
      <c r="K1154">
        <v>14</v>
      </c>
    </row>
    <row r="1155" spans="5:11" ht="12.75">
      <c r="E1155" s="199">
        <f t="shared" si="0"/>
        <v>0</v>
      </c>
      <c r="F1155">
        <v>7</v>
      </c>
      <c r="G1155">
        <v>6</v>
      </c>
      <c r="H1155">
        <v>2</v>
      </c>
      <c r="I1155" t="s">
        <v>439</v>
      </c>
      <c r="J1155" t="s">
        <v>1519</v>
      </c>
      <c r="K1155">
        <v>14</v>
      </c>
    </row>
    <row r="1156" spans="5:11" ht="12.75">
      <c r="E1156" s="199">
        <f t="shared" si="0"/>
        <v>0</v>
      </c>
      <c r="F1156">
        <v>7</v>
      </c>
      <c r="G1156">
        <v>7</v>
      </c>
      <c r="H1156">
        <v>2</v>
      </c>
      <c r="I1156" t="s">
        <v>439</v>
      </c>
      <c r="J1156" t="s">
        <v>1520</v>
      </c>
      <c r="K1156">
        <v>14</v>
      </c>
    </row>
    <row r="1157" spans="5:11" ht="12.75">
      <c r="E1157" s="199">
        <f t="shared" si="0"/>
        <v>0</v>
      </c>
      <c r="F1157">
        <v>8</v>
      </c>
      <c r="G1157">
        <v>0</v>
      </c>
      <c r="H1157">
        <v>0</v>
      </c>
      <c r="I1157" t="s">
        <v>435</v>
      </c>
      <c r="J1157" t="s">
        <v>1521</v>
      </c>
      <c r="K1157">
        <v>14</v>
      </c>
    </row>
    <row r="1158" spans="5:11" ht="12.75">
      <c r="E1158" s="199">
        <f t="shared" si="0"/>
        <v>0</v>
      </c>
      <c r="F1158">
        <v>8</v>
      </c>
      <c r="G1158">
        <v>1</v>
      </c>
      <c r="H1158">
        <v>1</v>
      </c>
      <c r="I1158" t="s">
        <v>439</v>
      </c>
      <c r="J1158" t="s">
        <v>1522</v>
      </c>
      <c r="K1158">
        <v>14</v>
      </c>
    </row>
    <row r="1159" spans="5:11" ht="12.75">
      <c r="E1159" s="199">
        <f t="shared" si="0"/>
        <v>0</v>
      </c>
      <c r="F1159">
        <v>8</v>
      </c>
      <c r="G1159">
        <v>2</v>
      </c>
      <c r="H1159">
        <v>2</v>
      </c>
      <c r="I1159" t="s">
        <v>439</v>
      </c>
      <c r="J1159" t="s">
        <v>898</v>
      </c>
      <c r="K1159">
        <v>14</v>
      </c>
    </row>
    <row r="1160" spans="5:11" ht="12.75">
      <c r="E1160" s="199">
        <f t="shared" si="0"/>
        <v>0</v>
      </c>
      <c r="F1160">
        <v>8</v>
      </c>
      <c r="G1160">
        <v>3</v>
      </c>
      <c r="H1160">
        <v>2</v>
      </c>
      <c r="I1160" t="s">
        <v>439</v>
      </c>
      <c r="J1160" t="s">
        <v>1523</v>
      </c>
      <c r="K1160">
        <v>14</v>
      </c>
    </row>
    <row r="1161" spans="5:11" ht="12.75">
      <c r="E1161" s="199">
        <f t="shared" si="0"/>
        <v>0</v>
      </c>
      <c r="F1161">
        <v>8</v>
      </c>
      <c r="G1161">
        <v>4</v>
      </c>
      <c r="H1161">
        <v>3</v>
      </c>
      <c r="I1161" t="s">
        <v>439</v>
      </c>
      <c r="J1161" t="s">
        <v>1524</v>
      </c>
      <c r="K1161">
        <v>14</v>
      </c>
    </row>
    <row r="1162" spans="5:11" ht="12.75">
      <c r="E1162" s="199">
        <f t="shared" si="0"/>
        <v>0</v>
      </c>
      <c r="F1162">
        <v>8</v>
      </c>
      <c r="G1162">
        <v>5</v>
      </c>
      <c r="H1162">
        <v>2</v>
      </c>
      <c r="I1162" t="s">
        <v>439</v>
      </c>
      <c r="J1162" t="s">
        <v>1525</v>
      </c>
      <c r="K1162">
        <v>14</v>
      </c>
    </row>
    <row r="1163" spans="5:11" ht="12.75">
      <c r="E1163" s="199">
        <f t="shared" si="0"/>
        <v>0</v>
      </c>
      <c r="F1163">
        <v>9</v>
      </c>
      <c r="G1163">
        <v>0</v>
      </c>
      <c r="H1163">
        <v>0</v>
      </c>
      <c r="I1163" t="s">
        <v>435</v>
      </c>
      <c r="J1163" t="s">
        <v>1526</v>
      </c>
      <c r="K1163">
        <v>14</v>
      </c>
    </row>
    <row r="1164" spans="5:11" ht="12.75">
      <c r="E1164" s="199">
        <f t="shared" si="0"/>
        <v>0</v>
      </c>
      <c r="F1164">
        <v>9</v>
      </c>
      <c r="G1164">
        <v>1</v>
      </c>
      <c r="H1164">
        <v>2</v>
      </c>
      <c r="I1164" t="s">
        <v>439</v>
      </c>
      <c r="J1164" t="s">
        <v>1527</v>
      </c>
      <c r="K1164">
        <v>14</v>
      </c>
    </row>
    <row r="1165" spans="5:11" ht="12.75">
      <c r="E1165" s="199">
        <f t="shared" si="0"/>
        <v>0</v>
      </c>
      <c r="F1165">
        <v>9</v>
      </c>
      <c r="G1165">
        <v>2</v>
      </c>
      <c r="H1165">
        <v>2</v>
      </c>
      <c r="I1165" t="s">
        <v>439</v>
      </c>
      <c r="J1165" t="s">
        <v>1528</v>
      </c>
      <c r="K1165">
        <v>14</v>
      </c>
    </row>
    <row r="1166" spans="5:11" ht="12.75">
      <c r="E1166" s="199">
        <f t="shared" si="0"/>
        <v>0</v>
      </c>
      <c r="F1166">
        <v>9</v>
      </c>
      <c r="G1166">
        <v>3</v>
      </c>
      <c r="H1166">
        <v>3</v>
      </c>
      <c r="I1166" t="s">
        <v>439</v>
      </c>
      <c r="J1166" t="s">
        <v>1529</v>
      </c>
      <c r="K1166">
        <v>14</v>
      </c>
    </row>
    <row r="1167" spans="5:11" ht="12.75">
      <c r="E1167" s="199">
        <f t="shared" si="0"/>
        <v>0</v>
      </c>
      <c r="F1167">
        <v>9</v>
      </c>
      <c r="G1167">
        <v>4</v>
      </c>
      <c r="H1167">
        <v>2</v>
      </c>
      <c r="I1167" t="s">
        <v>439</v>
      </c>
      <c r="J1167" t="s">
        <v>1530</v>
      </c>
      <c r="K1167">
        <v>14</v>
      </c>
    </row>
    <row r="1168" spans="5:11" ht="12.75">
      <c r="E1168" s="199">
        <f t="shared" si="0"/>
        <v>0</v>
      </c>
      <c r="F1168">
        <v>9</v>
      </c>
      <c r="G1168">
        <v>5</v>
      </c>
      <c r="H1168">
        <v>2</v>
      </c>
      <c r="I1168" t="s">
        <v>439</v>
      </c>
      <c r="J1168" t="s">
        <v>1531</v>
      </c>
      <c r="K1168">
        <v>14</v>
      </c>
    </row>
    <row r="1169" spans="5:11" ht="12.75">
      <c r="E1169" s="199">
        <f t="shared" si="0"/>
        <v>0</v>
      </c>
      <c r="F1169">
        <v>9</v>
      </c>
      <c r="G1169">
        <v>6</v>
      </c>
      <c r="H1169">
        <v>2</v>
      </c>
      <c r="I1169" t="s">
        <v>439</v>
      </c>
      <c r="J1169" t="s">
        <v>1532</v>
      </c>
      <c r="K1169">
        <v>14</v>
      </c>
    </row>
    <row r="1170" spans="5:11" ht="12.75">
      <c r="E1170" s="199">
        <f t="shared" si="0"/>
        <v>0</v>
      </c>
      <c r="F1170">
        <v>10</v>
      </c>
      <c r="G1170">
        <v>0</v>
      </c>
      <c r="H1170">
        <v>0</v>
      </c>
      <c r="I1170" t="s">
        <v>435</v>
      </c>
      <c r="J1170" t="s">
        <v>1533</v>
      </c>
      <c r="K1170">
        <v>14</v>
      </c>
    </row>
    <row r="1171" spans="5:11" ht="12.75">
      <c r="E1171" s="199">
        <f t="shared" si="0"/>
        <v>0</v>
      </c>
      <c r="F1171">
        <v>10</v>
      </c>
      <c r="G1171">
        <v>1</v>
      </c>
      <c r="H1171">
        <v>2</v>
      </c>
      <c r="I1171" t="s">
        <v>439</v>
      </c>
      <c r="J1171" t="s">
        <v>1534</v>
      </c>
      <c r="K1171">
        <v>14</v>
      </c>
    </row>
    <row r="1172" spans="5:11" ht="12.75">
      <c r="E1172" s="199">
        <f t="shared" si="0"/>
        <v>0</v>
      </c>
      <c r="F1172">
        <v>10</v>
      </c>
      <c r="G1172">
        <v>2</v>
      </c>
      <c r="H1172">
        <v>3</v>
      </c>
      <c r="I1172" t="s">
        <v>439</v>
      </c>
      <c r="J1172" t="s">
        <v>1535</v>
      </c>
      <c r="K1172">
        <v>14</v>
      </c>
    </row>
    <row r="1173" spans="5:11" ht="12.75">
      <c r="E1173" s="199">
        <f t="shared" si="0"/>
        <v>0</v>
      </c>
      <c r="F1173">
        <v>10</v>
      </c>
      <c r="G1173">
        <v>3</v>
      </c>
      <c r="H1173">
        <v>2</v>
      </c>
      <c r="I1173" t="s">
        <v>439</v>
      </c>
      <c r="J1173" t="s">
        <v>1536</v>
      </c>
      <c r="K1173">
        <v>14</v>
      </c>
    </row>
    <row r="1174" spans="5:11" ht="12.75">
      <c r="E1174" s="199">
        <f t="shared" si="0"/>
        <v>0</v>
      </c>
      <c r="F1174">
        <v>10</v>
      </c>
      <c r="G1174">
        <v>4</v>
      </c>
      <c r="H1174">
        <v>2</v>
      </c>
      <c r="I1174" t="s">
        <v>439</v>
      </c>
      <c r="J1174" t="s">
        <v>1537</v>
      </c>
      <c r="K1174">
        <v>14</v>
      </c>
    </row>
    <row r="1175" spans="5:11" ht="12.75">
      <c r="E1175" s="199">
        <f t="shared" si="0"/>
        <v>0</v>
      </c>
      <c r="F1175">
        <v>10</v>
      </c>
      <c r="G1175">
        <v>5</v>
      </c>
      <c r="H1175">
        <v>2</v>
      </c>
      <c r="I1175" t="s">
        <v>439</v>
      </c>
      <c r="J1175" t="s">
        <v>1538</v>
      </c>
      <c r="K1175">
        <v>14</v>
      </c>
    </row>
    <row r="1176" spans="5:11" ht="12.75">
      <c r="E1176" s="199">
        <f t="shared" si="0"/>
        <v>0</v>
      </c>
      <c r="F1176">
        <v>10</v>
      </c>
      <c r="G1176">
        <v>6</v>
      </c>
      <c r="H1176">
        <v>2</v>
      </c>
      <c r="I1176" t="s">
        <v>439</v>
      </c>
      <c r="J1176" t="s">
        <v>1539</v>
      </c>
      <c r="K1176">
        <v>14</v>
      </c>
    </row>
    <row r="1177" spans="5:11" ht="12.75">
      <c r="E1177" s="199">
        <f t="shared" si="0"/>
        <v>0</v>
      </c>
      <c r="F1177">
        <v>11</v>
      </c>
      <c r="G1177">
        <v>0</v>
      </c>
      <c r="H1177">
        <v>0</v>
      </c>
      <c r="I1177" t="s">
        <v>435</v>
      </c>
      <c r="J1177" t="s">
        <v>1540</v>
      </c>
      <c r="K1177">
        <v>14</v>
      </c>
    </row>
    <row r="1178" spans="5:11" ht="12.75">
      <c r="E1178" s="199">
        <f t="shared" si="0"/>
        <v>0</v>
      </c>
      <c r="F1178">
        <v>11</v>
      </c>
      <c r="G1178">
        <v>1</v>
      </c>
      <c r="H1178">
        <v>1</v>
      </c>
      <c r="I1178" t="s">
        <v>439</v>
      </c>
      <c r="J1178" t="s">
        <v>1541</v>
      </c>
      <c r="K1178">
        <v>14</v>
      </c>
    </row>
    <row r="1179" spans="5:11" ht="12.75">
      <c r="E1179" s="199">
        <f t="shared" si="0"/>
        <v>0</v>
      </c>
      <c r="F1179">
        <v>11</v>
      </c>
      <c r="G1179">
        <v>2</v>
      </c>
      <c r="H1179">
        <v>2</v>
      </c>
      <c r="I1179" t="s">
        <v>439</v>
      </c>
      <c r="J1179" t="s">
        <v>1542</v>
      </c>
      <c r="K1179">
        <v>14</v>
      </c>
    </row>
    <row r="1180" spans="5:11" ht="12.75">
      <c r="E1180" s="199">
        <f t="shared" si="0"/>
        <v>0</v>
      </c>
      <c r="F1180">
        <v>11</v>
      </c>
      <c r="G1180">
        <v>3</v>
      </c>
      <c r="H1180">
        <v>2</v>
      </c>
      <c r="I1180" t="s">
        <v>439</v>
      </c>
      <c r="J1180" t="s">
        <v>1543</v>
      </c>
      <c r="K1180">
        <v>14</v>
      </c>
    </row>
    <row r="1181" spans="5:11" ht="12.75">
      <c r="E1181" s="199">
        <f t="shared" si="0"/>
        <v>0</v>
      </c>
      <c r="F1181">
        <v>11</v>
      </c>
      <c r="G1181">
        <v>4</v>
      </c>
      <c r="H1181">
        <v>2</v>
      </c>
      <c r="I1181" t="s">
        <v>439</v>
      </c>
      <c r="J1181" t="s">
        <v>1544</v>
      </c>
      <c r="K1181">
        <v>14</v>
      </c>
    </row>
    <row r="1182" spans="5:11" ht="12.75">
      <c r="E1182" s="199">
        <f t="shared" si="0"/>
        <v>0</v>
      </c>
      <c r="F1182">
        <v>11</v>
      </c>
      <c r="G1182">
        <v>5</v>
      </c>
      <c r="H1182">
        <v>2</v>
      </c>
      <c r="I1182" t="s">
        <v>439</v>
      </c>
      <c r="J1182" t="s">
        <v>1545</v>
      </c>
      <c r="K1182">
        <v>14</v>
      </c>
    </row>
    <row r="1183" spans="5:11" ht="12.75">
      <c r="E1183" s="199">
        <f t="shared" si="0"/>
        <v>0</v>
      </c>
      <c r="F1183">
        <v>11</v>
      </c>
      <c r="G1183">
        <v>6</v>
      </c>
      <c r="H1183">
        <v>2</v>
      </c>
      <c r="I1183" t="s">
        <v>439</v>
      </c>
      <c r="J1183" t="s">
        <v>1546</v>
      </c>
      <c r="K1183">
        <v>14</v>
      </c>
    </row>
    <row r="1184" spans="5:11" ht="12.75">
      <c r="E1184" s="199">
        <f t="shared" si="0"/>
        <v>0</v>
      </c>
      <c r="F1184">
        <v>11</v>
      </c>
      <c r="G1184">
        <v>7</v>
      </c>
      <c r="H1184">
        <v>3</v>
      </c>
      <c r="I1184" t="s">
        <v>439</v>
      </c>
      <c r="J1184" t="s">
        <v>1547</v>
      </c>
      <c r="K1184">
        <v>14</v>
      </c>
    </row>
    <row r="1185" spans="5:11" ht="12.75">
      <c r="E1185" s="199">
        <f t="shared" si="0"/>
        <v>0</v>
      </c>
      <c r="F1185">
        <v>11</v>
      </c>
      <c r="G1185">
        <v>8</v>
      </c>
      <c r="H1185">
        <v>2</v>
      </c>
      <c r="I1185" t="s">
        <v>439</v>
      </c>
      <c r="J1185" t="s">
        <v>1548</v>
      </c>
      <c r="K1185">
        <v>14</v>
      </c>
    </row>
    <row r="1186" spans="5:11" ht="12.75">
      <c r="E1186" s="199">
        <f t="shared" si="0"/>
        <v>0</v>
      </c>
      <c r="F1186">
        <v>11</v>
      </c>
      <c r="G1186">
        <v>9</v>
      </c>
      <c r="H1186">
        <v>2</v>
      </c>
      <c r="I1186" t="s">
        <v>439</v>
      </c>
      <c r="J1186" t="s">
        <v>1549</v>
      </c>
      <c r="K1186">
        <v>14</v>
      </c>
    </row>
    <row r="1187" spans="5:11" ht="12.75">
      <c r="E1187" s="199">
        <f t="shared" si="0"/>
        <v>0</v>
      </c>
      <c r="F1187">
        <v>11</v>
      </c>
      <c r="G1187">
        <v>10</v>
      </c>
      <c r="H1187">
        <v>2</v>
      </c>
      <c r="I1187" t="s">
        <v>439</v>
      </c>
      <c r="J1187" t="s">
        <v>1550</v>
      </c>
      <c r="K1187">
        <v>14</v>
      </c>
    </row>
    <row r="1188" spans="5:11" ht="12.75">
      <c r="E1188" s="199">
        <f t="shared" si="0"/>
        <v>0</v>
      </c>
      <c r="F1188">
        <v>12</v>
      </c>
      <c r="G1188">
        <v>0</v>
      </c>
      <c r="H1188">
        <v>0</v>
      </c>
      <c r="I1188" t="s">
        <v>435</v>
      </c>
      <c r="J1188" t="s">
        <v>1551</v>
      </c>
      <c r="K1188">
        <v>14</v>
      </c>
    </row>
    <row r="1189" spans="5:11" ht="12.75">
      <c r="E1189" s="199">
        <f t="shared" si="0"/>
        <v>0</v>
      </c>
      <c r="F1189">
        <v>12</v>
      </c>
      <c r="G1189">
        <v>1</v>
      </c>
      <c r="H1189">
        <v>1</v>
      </c>
      <c r="I1189" t="s">
        <v>439</v>
      </c>
      <c r="J1189" t="s">
        <v>1552</v>
      </c>
      <c r="K1189">
        <v>14</v>
      </c>
    </row>
    <row r="1190" spans="5:11" ht="12.75">
      <c r="E1190" s="199">
        <f t="shared" si="0"/>
        <v>0</v>
      </c>
      <c r="F1190">
        <v>12</v>
      </c>
      <c r="G1190">
        <v>4</v>
      </c>
      <c r="H1190">
        <v>2</v>
      </c>
      <c r="I1190" t="s">
        <v>439</v>
      </c>
      <c r="J1190" t="s">
        <v>1553</v>
      </c>
      <c r="K1190">
        <v>14</v>
      </c>
    </row>
    <row r="1191" spans="5:11" ht="12.75">
      <c r="E1191" s="199">
        <f t="shared" si="0"/>
        <v>0</v>
      </c>
      <c r="F1191">
        <v>12</v>
      </c>
      <c r="G1191">
        <v>5</v>
      </c>
      <c r="H1191">
        <v>2</v>
      </c>
      <c r="I1191" t="s">
        <v>439</v>
      </c>
      <c r="J1191" t="s">
        <v>1554</v>
      </c>
      <c r="K1191">
        <v>14</v>
      </c>
    </row>
    <row r="1192" spans="5:11" ht="12.75">
      <c r="E1192" s="199">
        <f t="shared" si="0"/>
        <v>0</v>
      </c>
      <c r="F1192">
        <v>12</v>
      </c>
      <c r="G1192">
        <v>6</v>
      </c>
      <c r="H1192">
        <v>2</v>
      </c>
      <c r="I1192" t="s">
        <v>439</v>
      </c>
      <c r="J1192" t="s">
        <v>727</v>
      </c>
      <c r="K1192">
        <v>14</v>
      </c>
    </row>
    <row r="1193" spans="5:11" ht="12.75">
      <c r="E1193" s="199">
        <f t="shared" si="0"/>
        <v>0</v>
      </c>
      <c r="F1193">
        <v>12</v>
      </c>
      <c r="G1193">
        <v>7</v>
      </c>
      <c r="H1193">
        <v>3</v>
      </c>
      <c r="I1193" t="s">
        <v>439</v>
      </c>
      <c r="J1193" t="s">
        <v>1555</v>
      </c>
      <c r="K1193">
        <v>14</v>
      </c>
    </row>
    <row r="1194" spans="5:11" ht="12.75">
      <c r="E1194" s="199">
        <f t="shared" si="0"/>
        <v>0</v>
      </c>
      <c r="F1194">
        <v>12</v>
      </c>
      <c r="G1194">
        <v>8</v>
      </c>
      <c r="H1194">
        <v>2</v>
      </c>
      <c r="I1194" t="s">
        <v>439</v>
      </c>
      <c r="J1194" t="s">
        <v>1556</v>
      </c>
      <c r="K1194">
        <v>14</v>
      </c>
    </row>
    <row r="1195" spans="5:11" ht="12.75">
      <c r="E1195" s="199">
        <f t="shared" si="0"/>
        <v>0</v>
      </c>
      <c r="F1195">
        <v>12</v>
      </c>
      <c r="G1195">
        <v>9</v>
      </c>
      <c r="H1195">
        <v>3</v>
      </c>
      <c r="I1195" t="s">
        <v>439</v>
      </c>
      <c r="J1195" t="s">
        <v>1557</v>
      </c>
      <c r="K1195">
        <v>14</v>
      </c>
    </row>
    <row r="1196" spans="5:11" ht="12.75">
      <c r="E1196" s="199">
        <f t="shared" si="0"/>
        <v>0</v>
      </c>
      <c r="F1196">
        <v>12</v>
      </c>
      <c r="G1196">
        <v>10</v>
      </c>
      <c r="H1196">
        <v>2</v>
      </c>
      <c r="I1196" t="s">
        <v>439</v>
      </c>
      <c r="J1196" t="s">
        <v>1558</v>
      </c>
      <c r="K1196">
        <v>14</v>
      </c>
    </row>
    <row r="1197" spans="5:11" ht="12.75">
      <c r="E1197" s="199">
        <f t="shared" si="0"/>
        <v>0</v>
      </c>
      <c r="F1197">
        <v>12</v>
      </c>
      <c r="G1197">
        <v>11</v>
      </c>
      <c r="H1197">
        <v>2</v>
      </c>
      <c r="I1197" t="s">
        <v>439</v>
      </c>
      <c r="J1197" t="s">
        <v>1552</v>
      </c>
      <c r="K1197">
        <v>14</v>
      </c>
    </row>
    <row r="1198" spans="5:11" ht="12.75">
      <c r="E1198" s="199">
        <f t="shared" si="0"/>
        <v>0</v>
      </c>
      <c r="F1198">
        <v>12</v>
      </c>
      <c r="G1198">
        <v>12</v>
      </c>
      <c r="H1198">
        <v>2</v>
      </c>
      <c r="I1198" t="s">
        <v>439</v>
      </c>
      <c r="J1198" t="s">
        <v>1559</v>
      </c>
      <c r="K1198">
        <v>14</v>
      </c>
    </row>
    <row r="1199" spans="5:11" ht="12.75">
      <c r="E1199" s="199">
        <f t="shared" si="0"/>
        <v>0</v>
      </c>
      <c r="F1199">
        <v>12</v>
      </c>
      <c r="G1199">
        <v>13</v>
      </c>
      <c r="H1199">
        <v>2</v>
      </c>
      <c r="I1199" t="s">
        <v>439</v>
      </c>
      <c r="J1199" t="s">
        <v>1560</v>
      </c>
      <c r="K1199">
        <v>14</v>
      </c>
    </row>
    <row r="1200" spans="5:11" ht="12.75">
      <c r="E1200" s="199">
        <f t="shared" si="0"/>
        <v>0</v>
      </c>
      <c r="F1200">
        <v>12</v>
      </c>
      <c r="G1200">
        <v>14</v>
      </c>
      <c r="H1200">
        <v>2</v>
      </c>
      <c r="I1200" t="s">
        <v>439</v>
      </c>
      <c r="J1200" t="s">
        <v>1561</v>
      </c>
      <c r="K1200">
        <v>14</v>
      </c>
    </row>
    <row r="1201" spans="5:11" ht="12.75">
      <c r="E1201" s="199">
        <f t="shared" si="0"/>
        <v>0</v>
      </c>
      <c r="F1201">
        <v>12</v>
      </c>
      <c r="G1201">
        <v>15</v>
      </c>
      <c r="H1201">
        <v>1</v>
      </c>
      <c r="I1201" t="s">
        <v>439</v>
      </c>
      <c r="J1201" t="s">
        <v>1562</v>
      </c>
      <c r="K1201">
        <v>14</v>
      </c>
    </row>
    <row r="1202" spans="5:11" ht="12.75">
      <c r="E1202" s="199">
        <f t="shared" si="0"/>
        <v>0</v>
      </c>
      <c r="F1202">
        <v>13</v>
      </c>
      <c r="G1202">
        <v>0</v>
      </c>
      <c r="H1202">
        <v>0</v>
      </c>
      <c r="I1202" t="s">
        <v>435</v>
      </c>
      <c r="J1202" t="s">
        <v>1563</v>
      </c>
      <c r="K1202">
        <v>14</v>
      </c>
    </row>
    <row r="1203" spans="5:11" ht="12.75">
      <c r="E1203" s="199">
        <f t="shared" si="0"/>
        <v>0</v>
      </c>
      <c r="F1203">
        <v>13</v>
      </c>
      <c r="G1203">
        <v>1</v>
      </c>
      <c r="H1203">
        <v>1</v>
      </c>
      <c r="I1203" t="s">
        <v>439</v>
      </c>
      <c r="J1203" t="s">
        <v>1564</v>
      </c>
      <c r="K1203">
        <v>14</v>
      </c>
    </row>
    <row r="1204" spans="5:11" ht="12.75">
      <c r="E1204" s="199">
        <f t="shared" si="0"/>
        <v>0</v>
      </c>
      <c r="F1204">
        <v>13</v>
      </c>
      <c r="G1204">
        <v>2</v>
      </c>
      <c r="H1204">
        <v>2</v>
      </c>
      <c r="I1204" t="s">
        <v>439</v>
      </c>
      <c r="J1204" t="s">
        <v>1565</v>
      </c>
      <c r="K1204">
        <v>14</v>
      </c>
    </row>
    <row r="1205" spans="5:11" ht="12.75">
      <c r="E1205" s="199">
        <f t="shared" si="0"/>
        <v>0</v>
      </c>
      <c r="F1205">
        <v>13</v>
      </c>
      <c r="G1205">
        <v>3</v>
      </c>
      <c r="H1205">
        <v>2</v>
      </c>
      <c r="I1205" t="s">
        <v>439</v>
      </c>
      <c r="J1205" t="s">
        <v>1566</v>
      </c>
      <c r="K1205">
        <v>14</v>
      </c>
    </row>
    <row r="1206" spans="5:11" ht="12.75">
      <c r="E1206" s="199">
        <f t="shared" si="0"/>
        <v>0</v>
      </c>
      <c r="F1206">
        <v>13</v>
      </c>
      <c r="G1206">
        <v>4</v>
      </c>
      <c r="H1206">
        <v>2</v>
      </c>
      <c r="I1206" t="s">
        <v>439</v>
      </c>
      <c r="J1206" t="s">
        <v>1466</v>
      </c>
      <c r="K1206">
        <v>14</v>
      </c>
    </row>
    <row r="1207" spans="5:11" ht="12.75">
      <c r="E1207" s="199">
        <f t="shared" si="0"/>
        <v>0</v>
      </c>
      <c r="F1207">
        <v>13</v>
      </c>
      <c r="G1207">
        <v>5</v>
      </c>
      <c r="H1207">
        <v>2</v>
      </c>
      <c r="I1207" t="s">
        <v>439</v>
      </c>
      <c r="J1207" t="s">
        <v>1567</v>
      </c>
      <c r="K1207">
        <v>14</v>
      </c>
    </row>
    <row r="1208" spans="5:11" ht="12.75">
      <c r="E1208" s="199">
        <f t="shared" si="0"/>
        <v>0</v>
      </c>
      <c r="F1208">
        <v>13</v>
      </c>
      <c r="G1208">
        <v>6</v>
      </c>
      <c r="H1208">
        <v>2</v>
      </c>
      <c r="I1208" t="s">
        <v>439</v>
      </c>
      <c r="J1208" t="s">
        <v>1568</v>
      </c>
      <c r="K1208">
        <v>14</v>
      </c>
    </row>
    <row r="1209" spans="5:11" ht="12.75">
      <c r="E1209" s="199">
        <f t="shared" si="0"/>
        <v>0</v>
      </c>
      <c r="F1209">
        <v>13</v>
      </c>
      <c r="G1209">
        <v>7</v>
      </c>
      <c r="H1209">
        <v>2</v>
      </c>
      <c r="I1209" t="s">
        <v>439</v>
      </c>
      <c r="J1209" t="s">
        <v>1569</v>
      </c>
      <c r="K1209">
        <v>14</v>
      </c>
    </row>
    <row r="1210" spans="5:11" ht="12.75">
      <c r="E1210" s="199">
        <f t="shared" si="0"/>
        <v>0</v>
      </c>
      <c r="F1210">
        <v>13</v>
      </c>
      <c r="G1210">
        <v>8</v>
      </c>
      <c r="H1210">
        <v>2</v>
      </c>
      <c r="I1210" t="s">
        <v>439</v>
      </c>
      <c r="J1210" t="s">
        <v>1570</v>
      </c>
      <c r="K1210">
        <v>14</v>
      </c>
    </row>
    <row r="1211" spans="5:11" ht="12.75">
      <c r="E1211" s="199">
        <f t="shared" si="0"/>
        <v>0</v>
      </c>
      <c r="F1211">
        <v>13</v>
      </c>
      <c r="G1211">
        <v>9</v>
      </c>
      <c r="H1211">
        <v>2</v>
      </c>
      <c r="I1211" t="s">
        <v>439</v>
      </c>
      <c r="J1211" t="s">
        <v>1571</v>
      </c>
      <c r="K1211">
        <v>14</v>
      </c>
    </row>
    <row r="1212" spans="5:11" ht="12.75">
      <c r="E1212" s="199">
        <f t="shared" si="0"/>
        <v>0</v>
      </c>
      <c r="F1212">
        <v>13</v>
      </c>
      <c r="G1212">
        <v>10</v>
      </c>
      <c r="H1212">
        <v>2</v>
      </c>
      <c r="I1212" t="s">
        <v>439</v>
      </c>
      <c r="J1212" t="s">
        <v>1572</v>
      </c>
      <c r="K1212">
        <v>14</v>
      </c>
    </row>
    <row r="1213" spans="5:11" ht="12.75">
      <c r="E1213" s="199">
        <f t="shared" si="0"/>
        <v>0</v>
      </c>
      <c r="F1213">
        <v>14</v>
      </c>
      <c r="G1213">
        <v>0</v>
      </c>
      <c r="H1213">
        <v>0</v>
      </c>
      <c r="I1213" t="s">
        <v>435</v>
      </c>
      <c r="J1213" t="s">
        <v>1573</v>
      </c>
      <c r="K1213">
        <v>14</v>
      </c>
    </row>
    <row r="1214" spans="5:11" ht="12.75">
      <c r="E1214" s="199">
        <f t="shared" si="0"/>
        <v>0</v>
      </c>
      <c r="F1214">
        <v>14</v>
      </c>
      <c r="G1214">
        <v>1</v>
      </c>
      <c r="H1214">
        <v>1</v>
      </c>
      <c r="I1214" t="s">
        <v>439</v>
      </c>
      <c r="J1214" t="s">
        <v>1574</v>
      </c>
      <c r="K1214">
        <v>14</v>
      </c>
    </row>
    <row r="1215" spans="5:11" ht="12.75">
      <c r="E1215" s="199">
        <f t="shared" si="0"/>
        <v>0</v>
      </c>
      <c r="F1215">
        <v>14</v>
      </c>
      <c r="G1215">
        <v>2</v>
      </c>
      <c r="H1215">
        <v>2</v>
      </c>
      <c r="I1215" t="s">
        <v>439</v>
      </c>
      <c r="J1215" t="s">
        <v>1575</v>
      </c>
      <c r="K1215">
        <v>14</v>
      </c>
    </row>
    <row r="1216" spans="5:11" ht="12.75">
      <c r="E1216" s="199">
        <f t="shared" si="0"/>
        <v>0</v>
      </c>
      <c r="F1216">
        <v>14</v>
      </c>
      <c r="G1216">
        <v>3</v>
      </c>
      <c r="H1216">
        <v>2</v>
      </c>
      <c r="I1216" t="s">
        <v>439</v>
      </c>
      <c r="J1216" t="s">
        <v>1576</v>
      </c>
      <c r="K1216">
        <v>14</v>
      </c>
    </row>
    <row r="1217" spans="5:11" ht="12.75">
      <c r="E1217" s="199">
        <f t="shared" si="0"/>
        <v>0</v>
      </c>
      <c r="F1217">
        <v>14</v>
      </c>
      <c r="G1217">
        <v>4</v>
      </c>
      <c r="H1217">
        <v>3</v>
      </c>
      <c r="I1217" t="s">
        <v>439</v>
      </c>
      <c r="J1217" t="s">
        <v>1577</v>
      </c>
      <c r="K1217">
        <v>14</v>
      </c>
    </row>
    <row r="1218" spans="5:11" ht="12.75">
      <c r="E1218" s="199">
        <f t="shared" si="0"/>
        <v>0</v>
      </c>
      <c r="F1218">
        <v>14</v>
      </c>
      <c r="G1218">
        <v>5</v>
      </c>
      <c r="H1218">
        <v>2</v>
      </c>
      <c r="I1218" t="s">
        <v>439</v>
      </c>
      <c r="J1218" t="s">
        <v>1578</v>
      </c>
      <c r="K1218">
        <v>14</v>
      </c>
    </row>
    <row r="1219" spans="5:11" ht="12.75">
      <c r="E1219" s="199">
        <f t="shared" si="0"/>
        <v>0</v>
      </c>
      <c r="F1219">
        <v>14</v>
      </c>
      <c r="G1219">
        <v>6</v>
      </c>
      <c r="H1219">
        <v>3</v>
      </c>
      <c r="I1219" t="s">
        <v>439</v>
      </c>
      <c r="J1219" t="s">
        <v>1579</v>
      </c>
      <c r="K1219">
        <v>14</v>
      </c>
    </row>
    <row r="1220" spans="5:11" ht="12.75">
      <c r="E1220" s="199">
        <f t="shared" si="0"/>
        <v>0</v>
      </c>
      <c r="F1220">
        <v>15</v>
      </c>
      <c r="G1220">
        <v>0</v>
      </c>
      <c r="H1220">
        <v>0</v>
      </c>
      <c r="I1220" t="s">
        <v>435</v>
      </c>
      <c r="J1220" t="s">
        <v>1580</v>
      </c>
      <c r="K1220">
        <v>14</v>
      </c>
    </row>
    <row r="1221" spans="5:11" ht="12.75">
      <c r="E1221" s="199">
        <f t="shared" si="0"/>
        <v>0</v>
      </c>
      <c r="F1221">
        <v>15</v>
      </c>
      <c r="G1221">
        <v>1</v>
      </c>
      <c r="H1221">
        <v>2</v>
      </c>
      <c r="I1221" t="s">
        <v>439</v>
      </c>
      <c r="J1221" t="s">
        <v>1581</v>
      </c>
      <c r="K1221">
        <v>14</v>
      </c>
    </row>
    <row r="1222" spans="5:11" ht="12.75">
      <c r="E1222" s="199">
        <f t="shared" si="0"/>
        <v>0</v>
      </c>
      <c r="F1222">
        <v>15</v>
      </c>
      <c r="G1222">
        <v>2</v>
      </c>
      <c r="H1222">
        <v>2</v>
      </c>
      <c r="I1222" t="s">
        <v>439</v>
      </c>
      <c r="J1222" t="s">
        <v>1582</v>
      </c>
      <c r="K1222">
        <v>14</v>
      </c>
    </row>
    <row r="1223" spans="5:11" ht="12.75">
      <c r="E1223" s="199">
        <f t="shared" si="0"/>
        <v>0</v>
      </c>
      <c r="F1223">
        <v>15</v>
      </c>
      <c r="G1223">
        <v>3</v>
      </c>
      <c r="H1223">
        <v>2</v>
      </c>
      <c r="I1223" t="s">
        <v>439</v>
      </c>
      <c r="J1223" t="s">
        <v>1583</v>
      </c>
      <c r="K1223">
        <v>14</v>
      </c>
    </row>
    <row r="1224" spans="5:11" ht="12.75">
      <c r="E1224" s="199">
        <f t="shared" si="0"/>
        <v>0</v>
      </c>
      <c r="F1224">
        <v>15</v>
      </c>
      <c r="G1224">
        <v>4</v>
      </c>
      <c r="H1224">
        <v>2</v>
      </c>
      <c r="I1224" t="s">
        <v>439</v>
      </c>
      <c r="J1224" t="s">
        <v>1584</v>
      </c>
      <c r="K1224">
        <v>14</v>
      </c>
    </row>
    <row r="1225" spans="5:11" ht="12.75">
      <c r="E1225" s="199">
        <f t="shared" si="0"/>
        <v>0</v>
      </c>
      <c r="F1225">
        <v>15</v>
      </c>
      <c r="G1225">
        <v>5</v>
      </c>
      <c r="H1225">
        <v>2</v>
      </c>
      <c r="I1225" t="s">
        <v>439</v>
      </c>
      <c r="J1225" t="s">
        <v>1585</v>
      </c>
      <c r="K1225">
        <v>14</v>
      </c>
    </row>
    <row r="1226" spans="5:11" ht="12.75">
      <c r="E1226" s="199">
        <f t="shared" si="0"/>
        <v>0</v>
      </c>
      <c r="F1226">
        <v>15</v>
      </c>
      <c r="G1226">
        <v>6</v>
      </c>
      <c r="H1226">
        <v>2</v>
      </c>
      <c r="I1226" t="s">
        <v>439</v>
      </c>
      <c r="J1226" t="s">
        <v>1586</v>
      </c>
      <c r="K1226">
        <v>14</v>
      </c>
    </row>
    <row r="1227" spans="5:11" ht="12.75">
      <c r="E1227" s="199">
        <f t="shared" si="0"/>
        <v>0</v>
      </c>
      <c r="F1227">
        <v>15</v>
      </c>
      <c r="G1227">
        <v>7</v>
      </c>
      <c r="H1227">
        <v>2</v>
      </c>
      <c r="I1227" t="s">
        <v>439</v>
      </c>
      <c r="J1227" t="s">
        <v>1587</v>
      </c>
      <c r="K1227">
        <v>14</v>
      </c>
    </row>
    <row r="1228" spans="5:11" ht="12.75">
      <c r="E1228" s="199">
        <f t="shared" si="0"/>
        <v>0</v>
      </c>
      <c r="F1228">
        <v>15</v>
      </c>
      <c r="G1228">
        <v>8</v>
      </c>
      <c r="H1228">
        <v>3</v>
      </c>
      <c r="I1228" t="s">
        <v>439</v>
      </c>
      <c r="J1228" t="s">
        <v>1588</v>
      </c>
      <c r="K1228">
        <v>14</v>
      </c>
    </row>
    <row r="1229" spans="5:11" ht="12.75">
      <c r="E1229" s="199">
        <f t="shared" si="0"/>
        <v>0</v>
      </c>
      <c r="F1229">
        <v>15</v>
      </c>
      <c r="G1229">
        <v>9</v>
      </c>
      <c r="H1229">
        <v>2</v>
      </c>
      <c r="I1229" t="s">
        <v>439</v>
      </c>
      <c r="J1229" t="s">
        <v>1589</v>
      </c>
      <c r="K1229">
        <v>14</v>
      </c>
    </row>
    <row r="1230" spans="5:11" ht="12.75">
      <c r="E1230" s="199">
        <f t="shared" si="0"/>
        <v>0</v>
      </c>
      <c r="F1230">
        <v>15</v>
      </c>
      <c r="G1230">
        <v>10</v>
      </c>
      <c r="H1230">
        <v>2</v>
      </c>
      <c r="I1230" t="s">
        <v>439</v>
      </c>
      <c r="J1230" t="s">
        <v>1590</v>
      </c>
      <c r="K1230">
        <v>14</v>
      </c>
    </row>
    <row r="1231" spans="5:11" ht="12.75">
      <c r="E1231" s="199">
        <f t="shared" si="0"/>
        <v>0</v>
      </c>
      <c r="F1231">
        <v>15</v>
      </c>
      <c r="G1231">
        <v>11</v>
      </c>
      <c r="H1231">
        <v>2</v>
      </c>
      <c r="I1231" t="s">
        <v>439</v>
      </c>
      <c r="J1231" t="s">
        <v>1591</v>
      </c>
      <c r="K1231">
        <v>14</v>
      </c>
    </row>
    <row r="1232" spans="5:11" ht="12.75">
      <c r="E1232" s="199">
        <f t="shared" si="0"/>
        <v>0</v>
      </c>
      <c r="F1232">
        <v>16</v>
      </c>
      <c r="G1232">
        <v>0</v>
      </c>
      <c r="H1232">
        <v>0</v>
      </c>
      <c r="I1232" t="s">
        <v>435</v>
      </c>
      <c r="J1232" t="s">
        <v>1592</v>
      </c>
      <c r="K1232">
        <v>14</v>
      </c>
    </row>
    <row r="1233" spans="5:11" ht="12.75">
      <c r="E1233" s="199">
        <f t="shared" si="0"/>
        <v>0</v>
      </c>
      <c r="F1233">
        <v>16</v>
      </c>
      <c r="G1233">
        <v>1</v>
      </c>
      <c r="H1233">
        <v>1</v>
      </c>
      <c r="I1233" t="s">
        <v>439</v>
      </c>
      <c r="J1233" t="s">
        <v>1593</v>
      </c>
      <c r="K1233">
        <v>14</v>
      </c>
    </row>
    <row r="1234" spans="5:11" ht="12.75">
      <c r="E1234" s="199">
        <f t="shared" si="0"/>
        <v>0</v>
      </c>
      <c r="F1234">
        <v>16</v>
      </c>
      <c r="G1234">
        <v>2</v>
      </c>
      <c r="H1234">
        <v>2</v>
      </c>
      <c r="I1234" t="s">
        <v>439</v>
      </c>
      <c r="J1234" t="s">
        <v>1594</v>
      </c>
      <c r="K1234">
        <v>14</v>
      </c>
    </row>
    <row r="1235" spans="5:11" ht="12.75">
      <c r="E1235" s="199">
        <f t="shared" si="0"/>
        <v>0</v>
      </c>
      <c r="F1235">
        <v>16</v>
      </c>
      <c r="G1235">
        <v>3</v>
      </c>
      <c r="H1235">
        <v>2</v>
      </c>
      <c r="I1235" t="s">
        <v>439</v>
      </c>
      <c r="J1235" t="s">
        <v>1595</v>
      </c>
      <c r="K1235">
        <v>14</v>
      </c>
    </row>
    <row r="1236" spans="5:11" ht="12.75">
      <c r="E1236" s="199">
        <f t="shared" si="0"/>
        <v>0</v>
      </c>
      <c r="F1236">
        <v>16</v>
      </c>
      <c r="G1236">
        <v>4</v>
      </c>
      <c r="H1236">
        <v>3</v>
      </c>
      <c r="I1236" t="s">
        <v>439</v>
      </c>
      <c r="J1236" t="s">
        <v>1596</v>
      </c>
      <c r="K1236">
        <v>14</v>
      </c>
    </row>
    <row r="1237" spans="5:11" ht="12.75">
      <c r="E1237" s="199">
        <f t="shared" si="0"/>
        <v>0</v>
      </c>
      <c r="F1237">
        <v>16</v>
      </c>
      <c r="G1237">
        <v>5</v>
      </c>
      <c r="H1237">
        <v>2</v>
      </c>
      <c r="I1237" t="s">
        <v>439</v>
      </c>
      <c r="J1237" t="s">
        <v>1597</v>
      </c>
      <c r="K1237">
        <v>14</v>
      </c>
    </row>
    <row r="1238" spans="5:11" ht="12.75">
      <c r="E1238" s="199">
        <f t="shared" si="0"/>
        <v>0</v>
      </c>
      <c r="F1238">
        <v>16</v>
      </c>
      <c r="G1238">
        <v>6</v>
      </c>
      <c r="H1238">
        <v>2</v>
      </c>
      <c r="I1238" t="s">
        <v>439</v>
      </c>
      <c r="J1238" t="s">
        <v>1598</v>
      </c>
      <c r="K1238">
        <v>14</v>
      </c>
    </row>
    <row r="1239" spans="5:11" ht="12.75">
      <c r="E1239" s="199">
        <f t="shared" si="0"/>
        <v>0</v>
      </c>
      <c r="F1239">
        <v>16</v>
      </c>
      <c r="G1239">
        <v>7</v>
      </c>
      <c r="H1239">
        <v>2</v>
      </c>
      <c r="I1239" t="s">
        <v>439</v>
      </c>
      <c r="J1239" t="s">
        <v>1593</v>
      </c>
      <c r="K1239">
        <v>14</v>
      </c>
    </row>
    <row r="1240" spans="5:11" ht="12.75">
      <c r="E1240" s="199">
        <f t="shared" si="0"/>
        <v>0</v>
      </c>
      <c r="F1240">
        <v>16</v>
      </c>
      <c r="G1240">
        <v>8</v>
      </c>
      <c r="H1240">
        <v>2</v>
      </c>
      <c r="I1240" t="s">
        <v>439</v>
      </c>
      <c r="J1240" t="s">
        <v>1599</v>
      </c>
      <c r="K1240">
        <v>14</v>
      </c>
    </row>
    <row r="1241" spans="5:11" ht="12.75">
      <c r="E1241" s="199">
        <f t="shared" si="0"/>
        <v>0</v>
      </c>
      <c r="F1241">
        <v>16</v>
      </c>
      <c r="G1241">
        <v>9</v>
      </c>
      <c r="H1241">
        <v>2</v>
      </c>
      <c r="I1241" t="s">
        <v>439</v>
      </c>
      <c r="J1241" t="s">
        <v>1600</v>
      </c>
      <c r="K1241">
        <v>14</v>
      </c>
    </row>
    <row r="1242" spans="5:11" ht="12.75">
      <c r="E1242" s="199">
        <f t="shared" si="0"/>
        <v>0</v>
      </c>
      <c r="F1242">
        <v>16</v>
      </c>
      <c r="G1242">
        <v>10</v>
      </c>
      <c r="H1242">
        <v>2</v>
      </c>
      <c r="I1242" t="s">
        <v>439</v>
      </c>
      <c r="J1242" t="s">
        <v>1601</v>
      </c>
      <c r="K1242">
        <v>14</v>
      </c>
    </row>
    <row r="1243" spans="5:11" ht="12.75">
      <c r="E1243" s="199">
        <f t="shared" si="0"/>
        <v>0</v>
      </c>
      <c r="F1243">
        <v>16</v>
      </c>
      <c r="G1243">
        <v>11</v>
      </c>
      <c r="H1243">
        <v>2</v>
      </c>
      <c r="I1243" t="s">
        <v>439</v>
      </c>
      <c r="J1243" t="s">
        <v>1602</v>
      </c>
      <c r="K1243">
        <v>14</v>
      </c>
    </row>
    <row r="1244" spans="5:11" ht="12.75">
      <c r="E1244" s="199">
        <f t="shared" si="0"/>
        <v>0</v>
      </c>
      <c r="F1244">
        <v>17</v>
      </c>
      <c r="G1244">
        <v>0</v>
      </c>
      <c r="H1244">
        <v>0</v>
      </c>
      <c r="I1244" t="s">
        <v>435</v>
      </c>
      <c r="J1244" t="s">
        <v>1603</v>
      </c>
      <c r="K1244">
        <v>14</v>
      </c>
    </row>
    <row r="1245" spans="5:11" ht="12.75">
      <c r="E1245" s="199">
        <f t="shared" si="0"/>
        <v>0</v>
      </c>
      <c r="F1245">
        <v>17</v>
      </c>
      <c r="G1245">
        <v>1</v>
      </c>
      <c r="H1245">
        <v>1</v>
      </c>
      <c r="I1245" t="s">
        <v>439</v>
      </c>
      <c r="J1245" t="s">
        <v>820</v>
      </c>
      <c r="K1245">
        <v>14</v>
      </c>
    </row>
    <row r="1246" spans="5:11" ht="12.75">
      <c r="E1246" s="199">
        <f t="shared" si="0"/>
        <v>0</v>
      </c>
      <c r="F1246">
        <v>17</v>
      </c>
      <c r="G1246">
        <v>2</v>
      </c>
      <c r="H1246">
        <v>1</v>
      </c>
      <c r="I1246" t="s">
        <v>439</v>
      </c>
      <c r="J1246" t="s">
        <v>1604</v>
      </c>
      <c r="K1246">
        <v>14</v>
      </c>
    </row>
    <row r="1247" spans="5:11" ht="12.75">
      <c r="E1247" s="199">
        <f t="shared" si="0"/>
        <v>0</v>
      </c>
      <c r="F1247">
        <v>17</v>
      </c>
      <c r="G1247">
        <v>3</v>
      </c>
      <c r="H1247">
        <v>2</v>
      </c>
      <c r="I1247" t="s">
        <v>439</v>
      </c>
      <c r="J1247" t="s">
        <v>1605</v>
      </c>
      <c r="K1247">
        <v>14</v>
      </c>
    </row>
    <row r="1248" spans="5:11" ht="12.75">
      <c r="E1248" s="199">
        <f t="shared" si="0"/>
        <v>0</v>
      </c>
      <c r="F1248">
        <v>17</v>
      </c>
      <c r="G1248">
        <v>4</v>
      </c>
      <c r="H1248">
        <v>3</v>
      </c>
      <c r="I1248" t="s">
        <v>439</v>
      </c>
      <c r="J1248" t="s">
        <v>1606</v>
      </c>
      <c r="K1248">
        <v>14</v>
      </c>
    </row>
    <row r="1249" spans="5:11" ht="12.75">
      <c r="E1249" s="199">
        <f t="shared" si="0"/>
        <v>0</v>
      </c>
      <c r="F1249">
        <v>17</v>
      </c>
      <c r="G1249">
        <v>5</v>
      </c>
      <c r="H1249">
        <v>2</v>
      </c>
      <c r="I1249" t="s">
        <v>439</v>
      </c>
      <c r="J1249" t="s">
        <v>1607</v>
      </c>
      <c r="K1249">
        <v>14</v>
      </c>
    </row>
    <row r="1250" spans="5:11" ht="12.75">
      <c r="E1250" s="199">
        <f t="shared" si="0"/>
        <v>0</v>
      </c>
      <c r="F1250">
        <v>17</v>
      </c>
      <c r="G1250">
        <v>6</v>
      </c>
      <c r="H1250">
        <v>2</v>
      </c>
      <c r="I1250" t="s">
        <v>439</v>
      </c>
      <c r="J1250" t="s">
        <v>1608</v>
      </c>
      <c r="K1250">
        <v>14</v>
      </c>
    </row>
    <row r="1251" spans="5:11" ht="12.75">
      <c r="E1251" s="199">
        <f t="shared" si="0"/>
        <v>0</v>
      </c>
      <c r="F1251">
        <v>17</v>
      </c>
      <c r="G1251">
        <v>7</v>
      </c>
      <c r="H1251">
        <v>2</v>
      </c>
      <c r="I1251" t="s">
        <v>439</v>
      </c>
      <c r="J1251" t="s">
        <v>1609</v>
      </c>
      <c r="K1251">
        <v>14</v>
      </c>
    </row>
    <row r="1252" spans="5:11" ht="12.75">
      <c r="E1252" s="199">
        <f t="shared" si="0"/>
        <v>0</v>
      </c>
      <c r="F1252">
        <v>17</v>
      </c>
      <c r="G1252">
        <v>8</v>
      </c>
      <c r="H1252">
        <v>2</v>
      </c>
      <c r="I1252" t="s">
        <v>439</v>
      </c>
      <c r="J1252" t="s">
        <v>1610</v>
      </c>
      <c r="K1252">
        <v>14</v>
      </c>
    </row>
    <row r="1253" spans="5:11" ht="12.75">
      <c r="E1253" s="199">
        <f t="shared" si="0"/>
        <v>0</v>
      </c>
      <c r="F1253">
        <v>18</v>
      </c>
      <c r="G1253">
        <v>0</v>
      </c>
      <c r="H1253">
        <v>0</v>
      </c>
      <c r="I1253" t="s">
        <v>435</v>
      </c>
      <c r="J1253" t="s">
        <v>1611</v>
      </c>
      <c r="K1253">
        <v>14</v>
      </c>
    </row>
    <row r="1254" spans="5:11" ht="12.75">
      <c r="E1254" s="199">
        <f t="shared" si="0"/>
        <v>0</v>
      </c>
      <c r="F1254">
        <v>18</v>
      </c>
      <c r="G1254">
        <v>1</v>
      </c>
      <c r="H1254">
        <v>3</v>
      </c>
      <c r="I1254" t="s">
        <v>439</v>
      </c>
      <c r="J1254" t="s">
        <v>1612</v>
      </c>
      <c r="K1254">
        <v>14</v>
      </c>
    </row>
    <row r="1255" spans="5:11" ht="12.75">
      <c r="E1255" s="199">
        <f t="shared" si="0"/>
        <v>0</v>
      </c>
      <c r="F1255">
        <v>18</v>
      </c>
      <c r="G1255">
        <v>2</v>
      </c>
      <c r="H1255">
        <v>3</v>
      </c>
      <c r="I1255" t="s">
        <v>439</v>
      </c>
      <c r="J1255" t="s">
        <v>1613</v>
      </c>
      <c r="K1255">
        <v>14</v>
      </c>
    </row>
    <row r="1256" spans="5:11" ht="12.75">
      <c r="E1256" s="199">
        <f t="shared" si="0"/>
        <v>0</v>
      </c>
      <c r="F1256">
        <v>18</v>
      </c>
      <c r="G1256">
        <v>3</v>
      </c>
      <c r="H1256">
        <v>2</v>
      </c>
      <c r="I1256" t="s">
        <v>439</v>
      </c>
      <c r="J1256" t="s">
        <v>1614</v>
      </c>
      <c r="K1256">
        <v>14</v>
      </c>
    </row>
    <row r="1257" spans="5:11" ht="12.75">
      <c r="E1257" s="199">
        <f t="shared" si="0"/>
        <v>0</v>
      </c>
      <c r="F1257">
        <v>18</v>
      </c>
      <c r="G1257">
        <v>4</v>
      </c>
      <c r="H1257">
        <v>3</v>
      </c>
      <c r="I1257" t="s">
        <v>439</v>
      </c>
      <c r="J1257" t="s">
        <v>1615</v>
      </c>
      <c r="K1257">
        <v>14</v>
      </c>
    </row>
    <row r="1258" spans="5:11" ht="12.75">
      <c r="E1258" s="199">
        <f t="shared" si="0"/>
        <v>0</v>
      </c>
      <c r="F1258">
        <v>18</v>
      </c>
      <c r="G1258">
        <v>5</v>
      </c>
      <c r="H1258">
        <v>2</v>
      </c>
      <c r="I1258" t="s">
        <v>439</v>
      </c>
      <c r="J1258" t="s">
        <v>1616</v>
      </c>
      <c r="K1258">
        <v>14</v>
      </c>
    </row>
    <row r="1259" spans="5:11" ht="12.75">
      <c r="E1259" s="199">
        <f t="shared" si="0"/>
        <v>0</v>
      </c>
      <c r="F1259">
        <v>18</v>
      </c>
      <c r="G1259">
        <v>6</v>
      </c>
      <c r="H1259">
        <v>3</v>
      </c>
      <c r="I1259" t="s">
        <v>439</v>
      </c>
      <c r="J1259" t="s">
        <v>1617</v>
      </c>
      <c r="K1259">
        <v>14</v>
      </c>
    </row>
    <row r="1260" spans="5:11" ht="12.75">
      <c r="E1260" s="199">
        <f t="shared" si="0"/>
        <v>0</v>
      </c>
      <c r="F1260">
        <v>19</v>
      </c>
      <c r="G1260">
        <v>0</v>
      </c>
      <c r="H1260">
        <v>0</v>
      </c>
      <c r="I1260" t="s">
        <v>435</v>
      </c>
      <c r="J1260" t="s">
        <v>1618</v>
      </c>
      <c r="K1260">
        <v>14</v>
      </c>
    </row>
    <row r="1261" spans="5:11" ht="12.75">
      <c r="E1261" s="199">
        <f t="shared" si="0"/>
        <v>0</v>
      </c>
      <c r="F1261">
        <v>19</v>
      </c>
      <c r="G1261">
        <v>1</v>
      </c>
      <c r="H1261">
        <v>2</v>
      </c>
      <c r="I1261" t="s">
        <v>439</v>
      </c>
      <c r="J1261" t="s">
        <v>1619</v>
      </c>
      <c r="K1261">
        <v>14</v>
      </c>
    </row>
    <row r="1262" spans="5:11" ht="12.75">
      <c r="E1262" s="199">
        <f t="shared" si="0"/>
        <v>0</v>
      </c>
      <c r="F1262">
        <v>19</v>
      </c>
      <c r="G1262">
        <v>2</v>
      </c>
      <c r="H1262">
        <v>2</v>
      </c>
      <c r="I1262" t="s">
        <v>439</v>
      </c>
      <c r="J1262" t="s">
        <v>1620</v>
      </c>
      <c r="K1262">
        <v>14</v>
      </c>
    </row>
    <row r="1263" spans="5:11" ht="12.75">
      <c r="E1263" s="199">
        <f t="shared" si="0"/>
        <v>0</v>
      </c>
      <c r="F1263">
        <v>19</v>
      </c>
      <c r="G1263">
        <v>3</v>
      </c>
      <c r="H1263">
        <v>2</v>
      </c>
      <c r="I1263" t="s">
        <v>439</v>
      </c>
      <c r="J1263" t="s">
        <v>1621</v>
      </c>
      <c r="K1263">
        <v>14</v>
      </c>
    </row>
    <row r="1264" spans="5:11" ht="12.75">
      <c r="E1264" s="199">
        <f t="shared" si="0"/>
        <v>0</v>
      </c>
      <c r="F1264">
        <v>19</v>
      </c>
      <c r="G1264">
        <v>4</v>
      </c>
      <c r="H1264">
        <v>2</v>
      </c>
      <c r="I1264" t="s">
        <v>439</v>
      </c>
      <c r="J1264" t="s">
        <v>1622</v>
      </c>
      <c r="K1264">
        <v>14</v>
      </c>
    </row>
    <row r="1265" spans="5:11" ht="12.75">
      <c r="E1265" s="199">
        <f t="shared" si="0"/>
        <v>0</v>
      </c>
      <c r="F1265">
        <v>19</v>
      </c>
      <c r="G1265">
        <v>5</v>
      </c>
      <c r="H1265">
        <v>3</v>
      </c>
      <c r="I1265" t="s">
        <v>439</v>
      </c>
      <c r="J1265" t="s">
        <v>1623</v>
      </c>
      <c r="K1265">
        <v>14</v>
      </c>
    </row>
    <row r="1266" spans="5:11" ht="12.75">
      <c r="E1266" s="199">
        <f t="shared" si="0"/>
        <v>0</v>
      </c>
      <c r="F1266">
        <v>19</v>
      </c>
      <c r="G1266">
        <v>6</v>
      </c>
      <c r="H1266">
        <v>3</v>
      </c>
      <c r="I1266" t="s">
        <v>439</v>
      </c>
      <c r="J1266" t="s">
        <v>1624</v>
      </c>
      <c r="K1266">
        <v>14</v>
      </c>
    </row>
    <row r="1267" spans="5:11" ht="12.75">
      <c r="E1267" s="199">
        <f t="shared" si="0"/>
        <v>0</v>
      </c>
      <c r="F1267">
        <v>19</v>
      </c>
      <c r="G1267">
        <v>7</v>
      </c>
      <c r="H1267">
        <v>2</v>
      </c>
      <c r="I1267" t="s">
        <v>439</v>
      </c>
      <c r="J1267" t="s">
        <v>1625</v>
      </c>
      <c r="K1267">
        <v>14</v>
      </c>
    </row>
    <row r="1268" spans="5:11" ht="12.75">
      <c r="E1268" s="199">
        <f t="shared" si="0"/>
        <v>0</v>
      </c>
      <c r="F1268">
        <v>19</v>
      </c>
      <c r="G1268">
        <v>8</v>
      </c>
      <c r="H1268">
        <v>2</v>
      </c>
      <c r="I1268" t="s">
        <v>439</v>
      </c>
      <c r="J1268" t="s">
        <v>1626</v>
      </c>
      <c r="K1268">
        <v>14</v>
      </c>
    </row>
    <row r="1269" spans="5:11" ht="12.75">
      <c r="E1269" s="199">
        <f t="shared" si="0"/>
        <v>0</v>
      </c>
      <c r="F1269">
        <v>19</v>
      </c>
      <c r="G1269">
        <v>9</v>
      </c>
      <c r="H1269">
        <v>2</v>
      </c>
      <c r="I1269" t="s">
        <v>439</v>
      </c>
      <c r="J1269" t="s">
        <v>1627</v>
      </c>
      <c r="K1269">
        <v>14</v>
      </c>
    </row>
    <row r="1270" spans="5:11" ht="12.75">
      <c r="E1270" s="199">
        <f t="shared" si="0"/>
        <v>0</v>
      </c>
      <c r="F1270">
        <v>19</v>
      </c>
      <c r="G1270">
        <v>10</v>
      </c>
      <c r="H1270">
        <v>2</v>
      </c>
      <c r="I1270" t="s">
        <v>439</v>
      </c>
      <c r="J1270" t="s">
        <v>1628</v>
      </c>
      <c r="K1270">
        <v>14</v>
      </c>
    </row>
    <row r="1271" spans="5:11" ht="12.75">
      <c r="E1271" s="199">
        <f t="shared" si="0"/>
        <v>0</v>
      </c>
      <c r="F1271">
        <v>19</v>
      </c>
      <c r="G1271">
        <v>11</v>
      </c>
      <c r="H1271">
        <v>2</v>
      </c>
      <c r="I1271" t="s">
        <v>439</v>
      </c>
      <c r="J1271" t="s">
        <v>1045</v>
      </c>
      <c r="K1271">
        <v>14</v>
      </c>
    </row>
    <row r="1272" spans="5:11" ht="12.75">
      <c r="E1272" s="199">
        <f t="shared" si="0"/>
        <v>0</v>
      </c>
      <c r="F1272">
        <v>19</v>
      </c>
      <c r="G1272">
        <v>12</v>
      </c>
      <c r="H1272">
        <v>2</v>
      </c>
      <c r="I1272" t="s">
        <v>439</v>
      </c>
      <c r="J1272" t="s">
        <v>1629</v>
      </c>
      <c r="K1272">
        <v>14</v>
      </c>
    </row>
    <row r="1273" spans="5:11" ht="12.75">
      <c r="E1273" s="199">
        <f t="shared" si="0"/>
        <v>0</v>
      </c>
      <c r="F1273">
        <v>19</v>
      </c>
      <c r="G1273">
        <v>13</v>
      </c>
      <c r="H1273">
        <v>2</v>
      </c>
      <c r="I1273" t="s">
        <v>439</v>
      </c>
      <c r="J1273" t="s">
        <v>1630</v>
      </c>
      <c r="K1273">
        <v>14</v>
      </c>
    </row>
    <row r="1274" spans="5:11" ht="12.75">
      <c r="E1274" s="199">
        <f t="shared" si="0"/>
        <v>0</v>
      </c>
      <c r="F1274">
        <v>19</v>
      </c>
      <c r="G1274">
        <v>14</v>
      </c>
      <c r="H1274">
        <v>2</v>
      </c>
      <c r="I1274" t="s">
        <v>439</v>
      </c>
      <c r="J1274" t="s">
        <v>1631</v>
      </c>
      <c r="K1274">
        <v>14</v>
      </c>
    </row>
    <row r="1275" spans="5:11" ht="12.75">
      <c r="E1275" s="199">
        <f t="shared" si="0"/>
        <v>0</v>
      </c>
      <c r="F1275">
        <v>19</v>
      </c>
      <c r="G1275">
        <v>15</v>
      </c>
      <c r="H1275">
        <v>3</v>
      </c>
      <c r="I1275" t="s">
        <v>439</v>
      </c>
      <c r="J1275" t="s">
        <v>1632</v>
      </c>
      <c r="K1275">
        <v>14</v>
      </c>
    </row>
    <row r="1276" spans="5:11" ht="12.75">
      <c r="E1276" s="199">
        <f t="shared" si="0"/>
        <v>0</v>
      </c>
      <c r="F1276">
        <v>20</v>
      </c>
      <c r="G1276">
        <v>0</v>
      </c>
      <c r="H1276">
        <v>0</v>
      </c>
      <c r="I1276" t="s">
        <v>435</v>
      </c>
      <c r="J1276" t="s">
        <v>1633</v>
      </c>
      <c r="K1276">
        <v>14</v>
      </c>
    </row>
    <row r="1277" spans="5:11" ht="12.75">
      <c r="E1277" s="199">
        <f t="shared" si="0"/>
        <v>0</v>
      </c>
      <c r="F1277">
        <v>20</v>
      </c>
      <c r="G1277">
        <v>1</v>
      </c>
      <c r="H1277">
        <v>1</v>
      </c>
      <c r="I1277" t="s">
        <v>439</v>
      </c>
      <c r="J1277" t="s">
        <v>1634</v>
      </c>
      <c r="K1277">
        <v>14</v>
      </c>
    </row>
    <row r="1278" spans="5:11" ht="12.75">
      <c r="E1278" s="199">
        <f t="shared" si="0"/>
        <v>0</v>
      </c>
      <c r="F1278">
        <v>20</v>
      </c>
      <c r="G1278">
        <v>2</v>
      </c>
      <c r="H1278">
        <v>1</v>
      </c>
      <c r="I1278" t="s">
        <v>439</v>
      </c>
      <c r="J1278" t="s">
        <v>1635</v>
      </c>
      <c r="K1278">
        <v>14</v>
      </c>
    </row>
    <row r="1279" spans="5:11" ht="12.75">
      <c r="E1279" s="199">
        <f t="shared" si="0"/>
        <v>0</v>
      </c>
      <c r="F1279">
        <v>20</v>
      </c>
      <c r="G1279">
        <v>3</v>
      </c>
      <c r="H1279">
        <v>2</v>
      </c>
      <c r="I1279" t="s">
        <v>439</v>
      </c>
      <c r="J1279" t="s">
        <v>1636</v>
      </c>
      <c r="K1279">
        <v>14</v>
      </c>
    </row>
    <row r="1280" spans="5:11" ht="12.75">
      <c r="E1280" s="199">
        <f t="shared" si="0"/>
        <v>0</v>
      </c>
      <c r="F1280">
        <v>20</v>
      </c>
      <c r="G1280">
        <v>4</v>
      </c>
      <c r="H1280">
        <v>2</v>
      </c>
      <c r="I1280" t="s">
        <v>439</v>
      </c>
      <c r="J1280" t="s">
        <v>1637</v>
      </c>
      <c r="K1280">
        <v>14</v>
      </c>
    </row>
    <row r="1281" spans="5:11" ht="12.75">
      <c r="E1281" s="199">
        <f t="shared" si="0"/>
        <v>0</v>
      </c>
      <c r="F1281">
        <v>20</v>
      </c>
      <c r="G1281">
        <v>5</v>
      </c>
      <c r="H1281">
        <v>2</v>
      </c>
      <c r="I1281" t="s">
        <v>439</v>
      </c>
      <c r="J1281" t="s">
        <v>1638</v>
      </c>
      <c r="K1281">
        <v>14</v>
      </c>
    </row>
    <row r="1282" spans="5:11" ht="12.75">
      <c r="E1282" s="199">
        <f t="shared" si="0"/>
        <v>0</v>
      </c>
      <c r="F1282">
        <v>20</v>
      </c>
      <c r="G1282">
        <v>6</v>
      </c>
      <c r="H1282">
        <v>2</v>
      </c>
      <c r="I1282" t="s">
        <v>439</v>
      </c>
      <c r="J1282" t="s">
        <v>1639</v>
      </c>
      <c r="K1282">
        <v>14</v>
      </c>
    </row>
    <row r="1283" spans="5:11" ht="12.75">
      <c r="E1283" s="199">
        <f t="shared" si="0"/>
        <v>0</v>
      </c>
      <c r="F1283">
        <v>20</v>
      </c>
      <c r="G1283">
        <v>7</v>
      </c>
      <c r="H1283">
        <v>2</v>
      </c>
      <c r="I1283" t="s">
        <v>439</v>
      </c>
      <c r="J1283" t="s">
        <v>1640</v>
      </c>
      <c r="K1283">
        <v>14</v>
      </c>
    </row>
    <row r="1284" spans="5:11" ht="12.75">
      <c r="E1284" s="199">
        <f t="shared" si="0"/>
        <v>0</v>
      </c>
      <c r="F1284">
        <v>20</v>
      </c>
      <c r="G1284">
        <v>8</v>
      </c>
      <c r="H1284">
        <v>2</v>
      </c>
      <c r="I1284" t="s">
        <v>439</v>
      </c>
      <c r="J1284" t="s">
        <v>1641</v>
      </c>
      <c r="K1284">
        <v>14</v>
      </c>
    </row>
    <row r="1285" spans="5:11" ht="12.75">
      <c r="E1285" s="199">
        <f t="shared" si="0"/>
        <v>0</v>
      </c>
      <c r="F1285">
        <v>20</v>
      </c>
      <c r="G1285">
        <v>9</v>
      </c>
      <c r="H1285">
        <v>2</v>
      </c>
      <c r="I1285" t="s">
        <v>439</v>
      </c>
      <c r="J1285" t="s">
        <v>1634</v>
      </c>
      <c r="K1285">
        <v>14</v>
      </c>
    </row>
    <row r="1286" spans="5:11" ht="12.75">
      <c r="E1286" s="199">
        <f t="shared" si="0"/>
        <v>0</v>
      </c>
      <c r="F1286">
        <v>20</v>
      </c>
      <c r="G1286">
        <v>10</v>
      </c>
      <c r="H1286">
        <v>2</v>
      </c>
      <c r="I1286" t="s">
        <v>439</v>
      </c>
      <c r="J1286" t="s">
        <v>1635</v>
      </c>
      <c r="K1286">
        <v>14</v>
      </c>
    </row>
    <row r="1287" spans="5:11" ht="12.75">
      <c r="E1287" s="199">
        <f t="shared" si="0"/>
        <v>0</v>
      </c>
      <c r="F1287">
        <v>20</v>
      </c>
      <c r="G1287">
        <v>11</v>
      </c>
      <c r="H1287">
        <v>2</v>
      </c>
      <c r="I1287" t="s">
        <v>439</v>
      </c>
      <c r="J1287" t="s">
        <v>1642</v>
      </c>
      <c r="K1287">
        <v>14</v>
      </c>
    </row>
    <row r="1288" spans="5:11" ht="12.75">
      <c r="E1288" s="199">
        <f t="shared" si="0"/>
        <v>0</v>
      </c>
      <c r="F1288">
        <v>20</v>
      </c>
      <c r="G1288">
        <v>12</v>
      </c>
      <c r="H1288">
        <v>2</v>
      </c>
      <c r="I1288" t="s">
        <v>439</v>
      </c>
      <c r="J1288" t="s">
        <v>1643</v>
      </c>
      <c r="K1288">
        <v>14</v>
      </c>
    </row>
    <row r="1289" spans="5:11" ht="12.75">
      <c r="E1289" s="199">
        <f t="shared" si="0"/>
        <v>0</v>
      </c>
      <c r="F1289">
        <v>21</v>
      </c>
      <c r="G1289">
        <v>0</v>
      </c>
      <c r="H1289">
        <v>0</v>
      </c>
      <c r="I1289" t="s">
        <v>435</v>
      </c>
      <c r="J1289" t="s">
        <v>1644</v>
      </c>
      <c r="K1289">
        <v>14</v>
      </c>
    </row>
    <row r="1290" spans="5:11" ht="12.75">
      <c r="E1290" s="199">
        <f t="shared" si="0"/>
        <v>0</v>
      </c>
      <c r="F1290">
        <v>21</v>
      </c>
      <c r="G1290">
        <v>1</v>
      </c>
      <c r="H1290">
        <v>1</v>
      </c>
      <c r="I1290" t="s">
        <v>439</v>
      </c>
      <c r="J1290" t="s">
        <v>1645</v>
      </c>
      <c r="K1290">
        <v>14</v>
      </c>
    </row>
    <row r="1291" spans="5:11" ht="12.75">
      <c r="E1291" s="199">
        <f t="shared" si="0"/>
        <v>0</v>
      </c>
      <c r="F1291">
        <v>21</v>
      </c>
      <c r="G1291">
        <v>2</v>
      </c>
      <c r="H1291">
        <v>1</v>
      </c>
      <c r="I1291" t="s">
        <v>439</v>
      </c>
      <c r="J1291" t="s">
        <v>1646</v>
      </c>
      <c r="K1291">
        <v>14</v>
      </c>
    </row>
    <row r="1292" spans="5:11" ht="12.75">
      <c r="E1292" s="199">
        <f t="shared" si="0"/>
        <v>0</v>
      </c>
      <c r="F1292">
        <v>21</v>
      </c>
      <c r="G1292">
        <v>3</v>
      </c>
      <c r="H1292">
        <v>3</v>
      </c>
      <c r="I1292" t="s">
        <v>439</v>
      </c>
      <c r="J1292" t="s">
        <v>1647</v>
      </c>
      <c r="K1292">
        <v>14</v>
      </c>
    </row>
    <row r="1293" spans="5:11" ht="12.75">
      <c r="E1293" s="199">
        <f t="shared" si="0"/>
        <v>0</v>
      </c>
      <c r="F1293">
        <v>21</v>
      </c>
      <c r="G1293">
        <v>4</v>
      </c>
      <c r="H1293">
        <v>2</v>
      </c>
      <c r="I1293" t="s">
        <v>439</v>
      </c>
      <c r="J1293" t="s">
        <v>1324</v>
      </c>
      <c r="K1293">
        <v>14</v>
      </c>
    </row>
    <row r="1294" spans="5:11" ht="12.75">
      <c r="E1294" s="199">
        <f t="shared" si="0"/>
        <v>0</v>
      </c>
      <c r="F1294">
        <v>21</v>
      </c>
      <c r="G1294">
        <v>5</v>
      </c>
      <c r="H1294">
        <v>2</v>
      </c>
      <c r="I1294" t="s">
        <v>439</v>
      </c>
      <c r="J1294" t="s">
        <v>1648</v>
      </c>
      <c r="K1294">
        <v>14</v>
      </c>
    </row>
    <row r="1295" spans="5:11" ht="12.75">
      <c r="E1295" s="199">
        <f t="shared" si="0"/>
        <v>0</v>
      </c>
      <c r="F1295">
        <v>21</v>
      </c>
      <c r="G1295">
        <v>6</v>
      </c>
      <c r="H1295">
        <v>2</v>
      </c>
      <c r="I1295" t="s">
        <v>439</v>
      </c>
      <c r="J1295" t="s">
        <v>1649</v>
      </c>
      <c r="K1295">
        <v>14</v>
      </c>
    </row>
    <row r="1296" spans="5:11" ht="12.75">
      <c r="E1296" s="199">
        <f t="shared" si="0"/>
        <v>0</v>
      </c>
      <c r="F1296">
        <v>22</v>
      </c>
      <c r="G1296">
        <v>0</v>
      </c>
      <c r="H1296">
        <v>0</v>
      </c>
      <c r="I1296" t="s">
        <v>435</v>
      </c>
      <c r="J1296" t="s">
        <v>1650</v>
      </c>
      <c r="K1296">
        <v>14</v>
      </c>
    </row>
    <row r="1297" spans="5:11" ht="12.75">
      <c r="E1297" s="199">
        <f t="shared" si="0"/>
        <v>0</v>
      </c>
      <c r="F1297">
        <v>22</v>
      </c>
      <c r="G1297">
        <v>1</v>
      </c>
      <c r="H1297">
        <v>1</v>
      </c>
      <c r="I1297" t="s">
        <v>439</v>
      </c>
      <c r="J1297" t="s">
        <v>1651</v>
      </c>
      <c r="K1297">
        <v>14</v>
      </c>
    </row>
    <row r="1298" spans="5:11" ht="12.75">
      <c r="E1298" s="199">
        <f t="shared" si="0"/>
        <v>0</v>
      </c>
      <c r="F1298">
        <v>22</v>
      </c>
      <c r="G1298">
        <v>2</v>
      </c>
      <c r="H1298">
        <v>3</v>
      </c>
      <c r="I1298" t="s">
        <v>439</v>
      </c>
      <c r="J1298" t="s">
        <v>1652</v>
      </c>
      <c r="K1298">
        <v>14</v>
      </c>
    </row>
    <row r="1299" spans="5:11" ht="12.75">
      <c r="E1299" s="199">
        <f t="shared" si="0"/>
        <v>0</v>
      </c>
      <c r="F1299">
        <v>22</v>
      </c>
      <c r="G1299">
        <v>3</v>
      </c>
      <c r="H1299">
        <v>2</v>
      </c>
      <c r="I1299" t="s">
        <v>439</v>
      </c>
      <c r="J1299" t="s">
        <v>1653</v>
      </c>
      <c r="K1299">
        <v>14</v>
      </c>
    </row>
    <row r="1300" spans="5:11" ht="12.75">
      <c r="E1300" s="199">
        <f t="shared" si="0"/>
        <v>0</v>
      </c>
      <c r="F1300">
        <v>22</v>
      </c>
      <c r="G1300">
        <v>4</v>
      </c>
      <c r="H1300">
        <v>2</v>
      </c>
      <c r="I1300" t="s">
        <v>439</v>
      </c>
      <c r="J1300" t="s">
        <v>1654</v>
      </c>
      <c r="K1300">
        <v>14</v>
      </c>
    </row>
    <row r="1301" spans="5:11" ht="12.75">
      <c r="E1301" s="199">
        <f t="shared" si="0"/>
        <v>0</v>
      </c>
      <c r="F1301">
        <v>22</v>
      </c>
      <c r="G1301">
        <v>5</v>
      </c>
      <c r="H1301">
        <v>2</v>
      </c>
      <c r="I1301" t="s">
        <v>439</v>
      </c>
      <c r="J1301" t="s">
        <v>1655</v>
      </c>
      <c r="K1301">
        <v>14</v>
      </c>
    </row>
    <row r="1302" spans="5:11" ht="12.75">
      <c r="E1302" s="199">
        <f t="shared" si="0"/>
        <v>0</v>
      </c>
      <c r="F1302">
        <v>22</v>
      </c>
      <c r="G1302">
        <v>6</v>
      </c>
      <c r="H1302">
        <v>2</v>
      </c>
      <c r="I1302" t="s">
        <v>439</v>
      </c>
      <c r="J1302" t="s">
        <v>1656</v>
      </c>
      <c r="K1302">
        <v>14</v>
      </c>
    </row>
    <row r="1303" spans="5:11" ht="12.75">
      <c r="E1303" s="199">
        <f t="shared" si="0"/>
        <v>0</v>
      </c>
      <c r="F1303">
        <v>22</v>
      </c>
      <c r="G1303">
        <v>7</v>
      </c>
      <c r="H1303">
        <v>2</v>
      </c>
      <c r="I1303" t="s">
        <v>439</v>
      </c>
      <c r="J1303" t="s">
        <v>1651</v>
      </c>
      <c r="K1303">
        <v>14</v>
      </c>
    </row>
    <row r="1304" spans="5:11" ht="12.75">
      <c r="E1304" s="199">
        <f t="shared" si="0"/>
        <v>0</v>
      </c>
      <c r="F1304">
        <v>23</v>
      </c>
      <c r="G1304">
        <v>0</v>
      </c>
      <c r="H1304">
        <v>0</v>
      </c>
      <c r="I1304" t="s">
        <v>435</v>
      </c>
      <c r="J1304" t="s">
        <v>1657</v>
      </c>
      <c r="K1304">
        <v>14</v>
      </c>
    </row>
    <row r="1305" spans="5:11" ht="12.75">
      <c r="E1305" s="199">
        <f t="shared" si="0"/>
        <v>0</v>
      </c>
      <c r="F1305">
        <v>23</v>
      </c>
      <c r="G1305">
        <v>1</v>
      </c>
      <c r="H1305">
        <v>2</v>
      </c>
      <c r="I1305" t="s">
        <v>439</v>
      </c>
      <c r="J1305" t="s">
        <v>1658</v>
      </c>
      <c r="K1305">
        <v>14</v>
      </c>
    </row>
    <row r="1306" spans="5:11" ht="12.75">
      <c r="E1306" s="199">
        <f t="shared" si="0"/>
        <v>0</v>
      </c>
      <c r="F1306">
        <v>23</v>
      </c>
      <c r="G1306">
        <v>2</v>
      </c>
      <c r="H1306">
        <v>2</v>
      </c>
      <c r="I1306" t="s">
        <v>439</v>
      </c>
      <c r="J1306" t="s">
        <v>1659</v>
      </c>
      <c r="K1306">
        <v>14</v>
      </c>
    </row>
    <row r="1307" spans="5:11" ht="12.75">
      <c r="E1307" s="199">
        <f t="shared" si="0"/>
        <v>0</v>
      </c>
      <c r="F1307">
        <v>23</v>
      </c>
      <c r="G1307">
        <v>3</v>
      </c>
      <c r="H1307">
        <v>2</v>
      </c>
      <c r="I1307" t="s">
        <v>439</v>
      </c>
      <c r="J1307" t="s">
        <v>1660</v>
      </c>
      <c r="K1307">
        <v>14</v>
      </c>
    </row>
    <row r="1308" spans="5:11" ht="12.75">
      <c r="E1308" s="199">
        <f t="shared" si="0"/>
        <v>0</v>
      </c>
      <c r="F1308">
        <v>23</v>
      </c>
      <c r="G1308">
        <v>4</v>
      </c>
      <c r="H1308">
        <v>2</v>
      </c>
      <c r="I1308" t="s">
        <v>439</v>
      </c>
      <c r="J1308" t="s">
        <v>1661</v>
      </c>
      <c r="K1308">
        <v>14</v>
      </c>
    </row>
    <row r="1309" spans="5:11" ht="12.75">
      <c r="E1309" s="199">
        <f t="shared" si="0"/>
        <v>0</v>
      </c>
      <c r="F1309">
        <v>23</v>
      </c>
      <c r="G1309">
        <v>5</v>
      </c>
      <c r="H1309">
        <v>2</v>
      </c>
      <c r="I1309" t="s">
        <v>439</v>
      </c>
      <c r="J1309" t="s">
        <v>1662</v>
      </c>
      <c r="K1309">
        <v>14</v>
      </c>
    </row>
    <row r="1310" spans="5:11" ht="12.75">
      <c r="E1310" s="199">
        <f t="shared" si="0"/>
        <v>0</v>
      </c>
      <c r="F1310">
        <v>23</v>
      </c>
      <c r="G1310">
        <v>6</v>
      </c>
      <c r="H1310">
        <v>3</v>
      </c>
      <c r="I1310" t="s">
        <v>439</v>
      </c>
      <c r="J1310" t="s">
        <v>1663</v>
      </c>
      <c r="K1310">
        <v>14</v>
      </c>
    </row>
    <row r="1311" spans="5:11" ht="12.75">
      <c r="E1311" s="199">
        <f t="shared" si="0"/>
        <v>0</v>
      </c>
      <c r="F1311">
        <v>23</v>
      </c>
      <c r="G1311">
        <v>7</v>
      </c>
      <c r="H1311">
        <v>2</v>
      </c>
      <c r="I1311" t="s">
        <v>439</v>
      </c>
      <c r="J1311" t="s">
        <v>1664</v>
      </c>
      <c r="K1311">
        <v>14</v>
      </c>
    </row>
    <row r="1312" spans="5:11" ht="12.75">
      <c r="E1312" s="199">
        <f t="shared" si="0"/>
        <v>0</v>
      </c>
      <c r="F1312">
        <v>23</v>
      </c>
      <c r="G1312">
        <v>8</v>
      </c>
      <c r="H1312">
        <v>2</v>
      </c>
      <c r="I1312" t="s">
        <v>439</v>
      </c>
      <c r="J1312" t="s">
        <v>1665</v>
      </c>
      <c r="K1312">
        <v>14</v>
      </c>
    </row>
    <row r="1313" spans="5:11" ht="12.75">
      <c r="E1313" s="199">
        <f t="shared" si="0"/>
        <v>0</v>
      </c>
      <c r="F1313">
        <v>24</v>
      </c>
      <c r="G1313">
        <v>0</v>
      </c>
      <c r="H1313">
        <v>0</v>
      </c>
      <c r="I1313" t="s">
        <v>435</v>
      </c>
      <c r="J1313" t="s">
        <v>1666</v>
      </c>
      <c r="K1313">
        <v>14</v>
      </c>
    </row>
    <row r="1314" spans="5:11" ht="12.75">
      <c r="E1314" s="199">
        <f t="shared" si="0"/>
        <v>0</v>
      </c>
      <c r="F1314">
        <v>24</v>
      </c>
      <c r="G1314">
        <v>1</v>
      </c>
      <c r="H1314">
        <v>2</v>
      </c>
      <c r="I1314" t="s">
        <v>439</v>
      </c>
      <c r="J1314" t="s">
        <v>1667</v>
      </c>
      <c r="K1314">
        <v>14</v>
      </c>
    </row>
    <row r="1315" spans="5:11" ht="12.75">
      <c r="E1315" s="199">
        <f t="shared" si="0"/>
        <v>0</v>
      </c>
      <c r="F1315">
        <v>24</v>
      </c>
      <c r="G1315">
        <v>2</v>
      </c>
      <c r="H1315">
        <v>2</v>
      </c>
      <c r="I1315" t="s">
        <v>439</v>
      </c>
      <c r="J1315" t="s">
        <v>1668</v>
      </c>
      <c r="K1315">
        <v>14</v>
      </c>
    </row>
    <row r="1316" spans="5:11" ht="12.75">
      <c r="E1316" s="199">
        <f t="shared" si="0"/>
        <v>0</v>
      </c>
      <c r="F1316">
        <v>24</v>
      </c>
      <c r="G1316">
        <v>3</v>
      </c>
      <c r="H1316">
        <v>2</v>
      </c>
      <c r="I1316" t="s">
        <v>439</v>
      </c>
      <c r="J1316" t="s">
        <v>1669</v>
      </c>
      <c r="K1316">
        <v>14</v>
      </c>
    </row>
    <row r="1317" spans="5:11" ht="12.75">
      <c r="E1317" s="199">
        <f t="shared" si="0"/>
        <v>0</v>
      </c>
      <c r="F1317">
        <v>24</v>
      </c>
      <c r="G1317">
        <v>4</v>
      </c>
      <c r="H1317">
        <v>3</v>
      </c>
      <c r="I1317" t="s">
        <v>439</v>
      </c>
      <c r="J1317" t="s">
        <v>1670</v>
      </c>
      <c r="K1317">
        <v>14</v>
      </c>
    </row>
    <row r="1318" spans="5:11" ht="12.75">
      <c r="E1318" s="199">
        <f t="shared" si="0"/>
        <v>0</v>
      </c>
      <c r="F1318">
        <v>24</v>
      </c>
      <c r="G1318">
        <v>5</v>
      </c>
      <c r="H1318">
        <v>2</v>
      </c>
      <c r="I1318" t="s">
        <v>439</v>
      </c>
      <c r="J1318" t="s">
        <v>1671</v>
      </c>
      <c r="K1318">
        <v>14</v>
      </c>
    </row>
    <row r="1319" spans="5:11" ht="12.75">
      <c r="E1319" s="199">
        <f t="shared" si="0"/>
        <v>0</v>
      </c>
      <c r="F1319">
        <v>24</v>
      </c>
      <c r="G1319">
        <v>6</v>
      </c>
      <c r="H1319">
        <v>2</v>
      </c>
      <c r="I1319" t="s">
        <v>439</v>
      </c>
      <c r="J1319" t="s">
        <v>1672</v>
      </c>
      <c r="K1319">
        <v>14</v>
      </c>
    </row>
    <row r="1320" spans="5:11" ht="12.75">
      <c r="E1320" s="199">
        <f t="shared" si="0"/>
        <v>0</v>
      </c>
      <c r="F1320">
        <v>24</v>
      </c>
      <c r="G1320">
        <v>7</v>
      </c>
      <c r="H1320">
        <v>2</v>
      </c>
      <c r="I1320" t="s">
        <v>439</v>
      </c>
      <c r="J1320" t="s">
        <v>1673</v>
      </c>
      <c r="K1320">
        <v>14</v>
      </c>
    </row>
    <row r="1321" spans="5:11" ht="12.75">
      <c r="E1321" s="199">
        <f t="shared" si="0"/>
        <v>0</v>
      </c>
      <c r="F1321">
        <v>25</v>
      </c>
      <c r="G1321">
        <v>0</v>
      </c>
      <c r="H1321">
        <v>0</v>
      </c>
      <c r="I1321" t="s">
        <v>435</v>
      </c>
      <c r="J1321" t="s">
        <v>1674</v>
      </c>
      <c r="K1321">
        <v>14</v>
      </c>
    </row>
    <row r="1322" spans="5:11" ht="12.75">
      <c r="E1322" s="199">
        <f t="shared" si="0"/>
        <v>0</v>
      </c>
      <c r="F1322">
        <v>25</v>
      </c>
      <c r="G1322">
        <v>1</v>
      </c>
      <c r="H1322">
        <v>1</v>
      </c>
      <c r="I1322" t="s">
        <v>439</v>
      </c>
      <c r="J1322" t="s">
        <v>1675</v>
      </c>
      <c r="K1322">
        <v>14</v>
      </c>
    </row>
    <row r="1323" spans="5:11" ht="12.75">
      <c r="E1323" s="199">
        <f t="shared" si="0"/>
        <v>0</v>
      </c>
      <c r="F1323">
        <v>25</v>
      </c>
      <c r="G1323">
        <v>2</v>
      </c>
      <c r="H1323">
        <v>2</v>
      </c>
      <c r="I1323" t="s">
        <v>439</v>
      </c>
      <c r="J1323" t="s">
        <v>1676</v>
      </c>
      <c r="K1323">
        <v>14</v>
      </c>
    </row>
    <row r="1324" spans="5:11" ht="12.75">
      <c r="E1324" s="199">
        <f t="shared" si="0"/>
        <v>0</v>
      </c>
      <c r="F1324">
        <v>25</v>
      </c>
      <c r="G1324">
        <v>3</v>
      </c>
      <c r="H1324">
        <v>3</v>
      </c>
      <c r="I1324" t="s">
        <v>439</v>
      </c>
      <c r="J1324" t="s">
        <v>1677</v>
      </c>
      <c r="K1324">
        <v>14</v>
      </c>
    </row>
    <row r="1325" spans="5:11" ht="12.75">
      <c r="E1325" s="199">
        <f t="shared" si="0"/>
        <v>0</v>
      </c>
      <c r="F1325">
        <v>25</v>
      </c>
      <c r="G1325">
        <v>4</v>
      </c>
      <c r="H1325">
        <v>2</v>
      </c>
      <c r="I1325" t="s">
        <v>439</v>
      </c>
      <c r="J1325" t="s">
        <v>1678</v>
      </c>
      <c r="K1325">
        <v>14</v>
      </c>
    </row>
    <row r="1326" spans="5:11" ht="12.75">
      <c r="E1326" s="199">
        <f t="shared" si="0"/>
        <v>0</v>
      </c>
      <c r="F1326">
        <v>25</v>
      </c>
      <c r="G1326">
        <v>5</v>
      </c>
      <c r="H1326">
        <v>2</v>
      </c>
      <c r="I1326" t="s">
        <v>439</v>
      </c>
      <c r="J1326" t="s">
        <v>1679</v>
      </c>
      <c r="K1326">
        <v>14</v>
      </c>
    </row>
    <row r="1327" spans="5:11" ht="12.75">
      <c r="E1327" s="199">
        <f t="shared" si="0"/>
        <v>0</v>
      </c>
      <c r="F1327">
        <v>25</v>
      </c>
      <c r="G1327">
        <v>6</v>
      </c>
      <c r="H1327">
        <v>2</v>
      </c>
      <c r="I1327" t="s">
        <v>439</v>
      </c>
      <c r="J1327" t="s">
        <v>1680</v>
      </c>
      <c r="K1327">
        <v>14</v>
      </c>
    </row>
    <row r="1328" spans="5:11" ht="12.75">
      <c r="E1328" s="199">
        <f t="shared" si="0"/>
        <v>0</v>
      </c>
      <c r="F1328">
        <v>25</v>
      </c>
      <c r="G1328">
        <v>7</v>
      </c>
      <c r="H1328">
        <v>2</v>
      </c>
      <c r="I1328" t="s">
        <v>439</v>
      </c>
      <c r="J1328" t="s">
        <v>1681</v>
      </c>
      <c r="K1328">
        <v>14</v>
      </c>
    </row>
    <row r="1329" spans="5:11" ht="12.75">
      <c r="E1329" s="199">
        <f t="shared" si="0"/>
        <v>0</v>
      </c>
      <c r="F1329">
        <v>25</v>
      </c>
      <c r="G1329">
        <v>8</v>
      </c>
      <c r="H1329">
        <v>2</v>
      </c>
      <c r="I1329" t="s">
        <v>439</v>
      </c>
      <c r="J1329" t="s">
        <v>1675</v>
      </c>
      <c r="K1329">
        <v>14</v>
      </c>
    </row>
    <row r="1330" spans="5:11" ht="12.75">
      <c r="E1330" s="199">
        <f t="shared" si="0"/>
        <v>0</v>
      </c>
      <c r="F1330">
        <v>25</v>
      </c>
      <c r="G1330">
        <v>9</v>
      </c>
      <c r="H1330">
        <v>2</v>
      </c>
      <c r="I1330" t="s">
        <v>439</v>
      </c>
      <c r="J1330" t="s">
        <v>1682</v>
      </c>
      <c r="K1330">
        <v>14</v>
      </c>
    </row>
    <row r="1331" spans="5:11" ht="12.75">
      <c r="E1331" s="199">
        <f t="shared" si="0"/>
        <v>0</v>
      </c>
      <c r="F1331">
        <v>25</v>
      </c>
      <c r="G1331">
        <v>10</v>
      </c>
      <c r="H1331">
        <v>3</v>
      </c>
      <c r="I1331" t="s">
        <v>439</v>
      </c>
      <c r="J1331" t="s">
        <v>1683</v>
      </c>
      <c r="K1331">
        <v>14</v>
      </c>
    </row>
    <row r="1332" spans="5:11" ht="12.75">
      <c r="E1332" s="199">
        <f t="shared" si="0"/>
        <v>0</v>
      </c>
      <c r="F1332">
        <v>25</v>
      </c>
      <c r="G1332">
        <v>11</v>
      </c>
      <c r="H1332">
        <v>2</v>
      </c>
      <c r="I1332" t="s">
        <v>439</v>
      </c>
      <c r="J1332" t="s">
        <v>839</v>
      </c>
      <c r="K1332">
        <v>14</v>
      </c>
    </row>
    <row r="1333" spans="5:11" ht="12.75">
      <c r="E1333" s="199">
        <f t="shared" si="0"/>
        <v>0</v>
      </c>
      <c r="F1333">
        <v>25</v>
      </c>
      <c r="G1333">
        <v>12</v>
      </c>
      <c r="H1333">
        <v>2</v>
      </c>
      <c r="I1333" t="s">
        <v>439</v>
      </c>
      <c r="J1333" t="s">
        <v>1684</v>
      </c>
      <c r="K1333">
        <v>14</v>
      </c>
    </row>
    <row r="1334" spans="5:11" ht="12.75">
      <c r="E1334" s="199">
        <f t="shared" si="0"/>
        <v>0</v>
      </c>
      <c r="F1334">
        <v>25</v>
      </c>
      <c r="G1334">
        <v>13</v>
      </c>
      <c r="H1334">
        <v>2</v>
      </c>
      <c r="I1334" t="s">
        <v>439</v>
      </c>
      <c r="J1334" t="s">
        <v>908</v>
      </c>
      <c r="K1334">
        <v>14</v>
      </c>
    </row>
    <row r="1335" spans="5:11" ht="12.75">
      <c r="E1335" s="199">
        <f t="shared" si="0"/>
        <v>0</v>
      </c>
      <c r="F1335">
        <v>26</v>
      </c>
      <c r="G1335">
        <v>0</v>
      </c>
      <c r="H1335">
        <v>0</v>
      </c>
      <c r="I1335" t="s">
        <v>435</v>
      </c>
      <c r="J1335" t="s">
        <v>1685</v>
      </c>
      <c r="K1335">
        <v>14</v>
      </c>
    </row>
    <row r="1336" spans="5:11" ht="12.75">
      <c r="E1336" s="199">
        <f t="shared" si="0"/>
        <v>0</v>
      </c>
      <c r="F1336">
        <v>26</v>
      </c>
      <c r="G1336">
        <v>1</v>
      </c>
      <c r="H1336">
        <v>2</v>
      </c>
      <c r="I1336" t="s">
        <v>439</v>
      </c>
      <c r="J1336" t="s">
        <v>1686</v>
      </c>
      <c r="K1336">
        <v>14</v>
      </c>
    </row>
    <row r="1337" spans="5:11" ht="12.75">
      <c r="E1337" s="199">
        <f t="shared" si="0"/>
        <v>0</v>
      </c>
      <c r="F1337">
        <v>26</v>
      </c>
      <c r="G1337">
        <v>2</v>
      </c>
      <c r="H1337">
        <v>2</v>
      </c>
      <c r="I1337" t="s">
        <v>439</v>
      </c>
      <c r="J1337" t="s">
        <v>1687</v>
      </c>
      <c r="K1337">
        <v>14</v>
      </c>
    </row>
    <row r="1338" spans="5:11" ht="12.75">
      <c r="E1338" s="199">
        <f t="shared" si="0"/>
        <v>0</v>
      </c>
      <c r="F1338">
        <v>26</v>
      </c>
      <c r="G1338">
        <v>3</v>
      </c>
      <c r="H1338">
        <v>2</v>
      </c>
      <c r="I1338" t="s">
        <v>439</v>
      </c>
      <c r="J1338" t="s">
        <v>1688</v>
      </c>
      <c r="K1338">
        <v>14</v>
      </c>
    </row>
    <row r="1339" spans="5:11" ht="12.75">
      <c r="E1339" s="199">
        <f t="shared" si="0"/>
        <v>0</v>
      </c>
      <c r="F1339">
        <v>26</v>
      </c>
      <c r="G1339">
        <v>4</v>
      </c>
      <c r="H1339">
        <v>2</v>
      </c>
      <c r="I1339" t="s">
        <v>439</v>
      </c>
      <c r="J1339" t="s">
        <v>1689</v>
      </c>
      <c r="K1339">
        <v>14</v>
      </c>
    </row>
    <row r="1340" spans="5:11" ht="12.75">
      <c r="E1340" s="199">
        <f t="shared" si="0"/>
        <v>0</v>
      </c>
      <c r="F1340">
        <v>26</v>
      </c>
      <c r="G1340">
        <v>5</v>
      </c>
      <c r="H1340">
        <v>3</v>
      </c>
      <c r="I1340" t="s">
        <v>439</v>
      </c>
      <c r="J1340" t="s">
        <v>1690</v>
      </c>
      <c r="K1340">
        <v>14</v>
      </c>
    </row>
    <row r="1341" spans="5:11" ht="12.75">
      <c r="E1341" s="199">
        <f t="shared" si="0"/>
        <v>0</v>
      </c>
      <c r="F1341">
        <v>26</v>
      </c>
      <c r="G1341">
        <v>6</v>
      </c>
      <c r="H1341">
        <v>2</v>
      </c>
      <c r="I1341" t="s">
        <v>439</v>
      </c>
      <c r="J1341" t="s">
        <v>1691</v>
      </c>
      <c r="K1341">
        <v>14</v>
      </c>
    </row>
    <row r="1342" spans="5:11" ht="12.75">
      <c r="E1342" s="199">
        <f t="shared" si="0"/>
        <v>0</v>
      </c>
      <c r="F1342">
        <v>26</v>
      </c>
      <c r="G1342">
        <v>7</v>
      </c>
      <c r="H1342">
        <v>2</v>
      </c>
      <c r="I1342" t="s">
        <v>439</v>
      </c>
      <c r="J1342" t="s">
        <v>1692</v>
      </c>
      <c r="K1342">
        <v>14</v>
      </c>
    </row>
    <row r="1343" spans="5:11" ht="12.75">
      <c r="E1343" s="199">
        <f t="shared" si="0"/>
        <v>0</v>
      </c>
      <c r="F1343">
        <v>26</v>
      </c>
      <c r="G1343">
        <v>8</v>
      </c>
      <c r="H1343">
        <v>2</v>
      </c>
      <c r="I1343" t="s">
        <v>439</v>
      </c>
      <c r="J1343" t="s">
        <v>1693</v>
      </c>
      <c r="K1343">
        <v>14</v>
      </c>
    </row>
    <row r="1344" spans="5:11" ht="12.75">
      <c r="E1344" s="199">
        <f t="shared" si="0"/>
        <v>0</v>
      </c>
      <c r="F1344">
        <v>26</v>
      </c>
      <c r="G1344">
        <v>9</v>
      </c>
      <c r="H1344">
        <v>2</v>
      </c>
      <c r="I1344" t="s">
        <v>439</v>
      </c>
      <c r="J1344" t="s">
        <v>1694</v>
      </c>
      <c r="K1344">
        <v>14</v>
      </c>
    </row>
    <row r="1345" spans="5:11" ht="12.75">
      <c r="E1345" s="199">
        <f t="shared" si="0"/>
        <v>0</v>
      </c>
      <c r="F1345">
        <v>26</v>
      </c>
      <c r="G1345">
        <v>10</v>
      </c>
      <c r="H1345">
        <v>2</v>
      </c>
      <c r="I1345" t="s">
        <v>439</v>
      </c>
      <c r="J1345" t="s">
        <v>1695</v>
      </c>
      <c r="K1345">
        <v>14</v>
      </c>
    </row>
    <row r="1346" spans="5:11" ht="12.75">
      <c r="E1346" s="199">
        <f t="shared" si="0"/>
        <v>0</v>
      </c>
      <c r="F1346">
        <v>26</v>
      </c>
      <c r="G1346">
        <v>11</v>
      </c>
      <c r="H1346">
        <v>2</v>
      </c>
      <c r="I1346" t="s">
        <v>439</v>
      </c>
      <c r="J1346" t="s">
        <v>1696</v>
      </c>
      <c r="K1346">
        <v>14</v>
      </c>
    </row>
    <row r="1347" spans="5:11" ht="12.75">
      <c r="E1347" s="199">
        <f t="shared" si="0"/>
        <v>0</v>
      </c>
      <c r="F1347">
        <v>26</v>
      </c>
      <c r="G1347">
        <v>12</v>
      </c>
      <c r="H1347">
        <v>2</v>
      </c>
      <c r="I1347" t="s">
        <v>439</v>
      </c>
      <c r="J1347" t="s">
        <v>1697</v>
      </c>
      <c r="K1347">
        <v>14</v>
      </c>
    </row>
    <row r="1348" spans="5:11" ht="12.75">
      <c r="E1348" s="199">
        <f t="shared" si="0"/>
        <v>0</v>
      </c>
      <c r="F1348">
        <v>26</v>
      </c>
      <c r="G1348">
        <v>13</v>
      </c>
      <c r="H1348">
        <v>2</v>
      </c>
      <c r="I1348" t="s">
        <v>439</v>
      </c>
      <c r="J1348" t="s">
        <v>1698</v>
      </c>
      <c r="K1348">
        <v>14</v>
      </c>
    </row>
    <row r="1349" spans="5:11" ht="12.75">
      <c r="E1349" s="199">
        <f t="shared" si="0"/>
        <v>0</v>
      </c>
      <c r="F1349">
        <v>27</v>
      </c>
      <c r="G1349">
        <v>0</v>
      </c>
      <c r="H1349">
        <v>0</v>
      </c>
      <c r="I1349" t="s">
        <v>435</v>
      </c>
      <c r="J1349" t="s">
        <v>1699</v>
      </c>
      <c r="K1349">
        <v>14</v>
      </c>
    </row>
    <row r="1350" spans="5:11" ht="12.75">
      <c r="E1350" s="199">
        <f t="shared" si="0"/>
        <v>0</v>
      </c>
      <c r="F1350">
        <v>27</v>
      </c>
      <c r="G1350">
        <v>1</v>
      </c>
      <c r="H1350">
        <v>1</v>
      </c>
      <c r="I1350" t="s">
        <v>439</v>
      </c>
      <c r="J1350" t="s">
        <v>1700</v>
      </c>
      <c r="K1350">
        <v>14</v>
      </c>
    </row>
    <row r="1351" spans="5:11" ht="12.75">
      <c r="E1351" s="199">
        <f t="shared" si="0"/>
        <v>0</v>
      </c>
      <c r="F1351">
        <v>27</v>
      </c>
      <c r="G1351">
        <v>2</v>
      </c>
      <c r="H1351">
        <v>2</v>
      </c>
      <c r="I1351" t="s">
        <v>439</v>
      </c>
      <c r="J1351" t="s">
        <v>1701</v>
      </c>
      <c r="K1351">
        <v>14</v>
      </c>
    </row>
    <row r="1352" spans="5:11" ht="12.75">
      <c r="E1352" s="199">
        <f t="shared" si="0"/>
        <v>0</v>
      </c>
      <c r="F1352">
        <v>27</v>
      </c>
      <c r="G1352">
        <v>3</v>
      </c>
      <c r="H1352">
        <v>2</v>
      </c>
      <c r="I1352" t="s">
        <v>439</v>
      </c>
      <c r="J1352" t="s">
        <v>1702</v>
      </c>
      <c r="K1352">
        <v>14</v>
      </c>
    </row>
    <row r="1353" spans="5:11" ht="12.75">
      <c r="E1353" s="199">
        <f t="shared" si="0"/>
        <v>0</v>
      </c>
      <c r="F1353">
        <v>27</v>
      </c>
      <c r="G1353">
        <v>4</v>
      </c>
      <c r="H1353">
        <v>2</v>
      </c>
      <c r="I1353" t="s">
        <v>439</v>
      </c>
      <c r="J1353" t="s">
        <v>1703</v>
      </c>
      <c r="K1353">
        <v>14</v>
      </c>
    </row>
    <row r="1354" spans="5:11" ht="12.75">
      <c r="E1354" s="199">
        <f t="shared" si="0"/>
        <v>0</v>
      </c>
      <c r="F1354">
        <v>27</v>
      </c>
      <c r="G1354">
        <v>5</v>
      </c>
      <c r="H1354">
        <v>2</v>
      </c>
      <c r="I1354" t="s">
        <v>439</v>
      </c>
      <c r="J1354" t="s">
        <v>1700</v>
      </c>
      <c r="K1354">
        <v>14</v>
      </c>
    </row>
    <row r="1355" spans="5:11" ht="12.75">
      <c r="E1355" s="199">
        <f t="shared" si="0"/>
        <v>0</v>
      </c>
      <c r="F1355">
        <v>27</v>
      </c>
      <c r="G1355">
        <v>6</v>
      </c>
      <c r="H1355">
        <v>2</v>
      </c>
      <c r="I1355" t="s">
        <v>439</v>
      </c>
      <c r="J1355" t="s">
        <v>1704</v>
      </c>
      <c r="K1355">
        <v>14</v>
      </c>
    </row>
    <row r="1356" spans="5:11" ht="12.75">
      <c r="E1356" s="199">
        <f t="shared" si="0"/>
        <v>0</v>
      </c>
      <c r="F1356">
        <v>27</v>
      </c>
      <c r="G1356">
        <v>7</v>
      </c>
      <c r="H1356">
        <v>2</v>
      </c>
      <c r="I1356" t="s">
        <v>439</v>
      </c>
      <c r="J1356" t="s">
        <v>1705</v>
      </c>
      <c r="K1356">
        <v>14</v>
      </c>
    </row>
    <row r="1357" spans="5:11" ht="12.75">
      <c r="E1357" s="199">
        <f t="shared" si="0"/>
        <v>0</v>
      </c>
      <c r="F1357">
        <v>28</v>
      </c>
      <c r="G1357">
        <v>0</v>
      </c>
      <c r="H1357">
        <v>0</v>
      </c>
      <c r="I1357" t="s">
        <v>435</v>
      </c>
      <c r="J1357" t="s">
        <v>1706</v>
      </c>
      <c r="K1357">
        <v>14</v>
      </c>
    </row>
    <row r="1358" spans="5:11" ht="12.75">
      <c r="E1358" s="199">
        <f t="shared" si="0"/>
        <v>0</v>
      </c>
      <c r="F1358">
        <v>28</v>
      </c>
      <c r="G1358">
        <v>1</v>
      </c>
      <c r="H1358">
        <v>1</v>
      </c>
      <c r="I1358" t="s">
        <v>439</v>
      </c>
      <c r="J1358" t="s">
        <v>1707</v>
      </c>
      <c r="K1358">
        <v>14</v>
      </c>
    </row>
    <row r="1359" spans="5:11" ht="12.75">
      <c r="E1359" s="199">
        <f t="shared" si="0"/>
        <v>0</v>
      </c>
      <c r="F1359">
        <v>28</v>
      </c>
      <c r="G1359">
        <v>2</v>
      </c>
      <c r="H1359">
        <v>2</v>
      </c>
      <c r="I1359" t="s">
        <v>439</v>
      </c>
      <c r="J1359" t="s">
        <v>1708</v>
      </c>
      <c r="K1359">
        <v>14</v>
      </c>
    </row>
    <row r="1360" spans="5:11" ht="12.75">
      <c r="E1360" s="199">
        <f t="shared" si="0"/>
        <v>0</v>
      </c>
      <c r="F1360">
        <v>28</v>
      </c>
      <c r="G1360">
        <v>3</v>
      </c>
      <c r="H1360">
        <v>2</v>
      </c>
      <c r="I1360" t="s">
        <v>439</v>
      </c>
      <c r="J1360" t="s">
        <v>1709</v>
      </c>
      <c r="K1360">
        <v>14</v>
      </c>
    </row>
    <row r="1361" spans="5:11" ht="12.75">
      <c r="E1361" s="199">
        <f t="shared" si="0"/>
        <v>0</v>
      </c>
      <c r="F1361">
        <v>28</v>
      </c>
      <c r="G1361">
        <v>4</v>
      </c>
      <c r="H1361">
        <v>2</v>
      </c>
      <c r="I1361" t="s">
        <v>439</v>
      </c>
      <c r="J1361" t="s">
        <v>1710</v>
      </c>
      <c r="K1361">
        <v>14</v>
      </c>
    </row>
    <row r="1362" spans="5:11" ht="12.75">
      <c r="E1362" s="199">
        <f t="shared" si="0"/>
        <v>0</v>
      </c>
      <c r="F1362">
        <v>28</v>
      </c>
      <c r="G1362">
        <v>5</v>
      </c>
      <c r="H1362">
        <v>2</v>
      </c>
      <c r="I1362" t="s">
        <v>439</v>
      </c>
      <c r="J1362" t="s">
        <v>1711</v>
      </c>
      <c r="K1362">
        <v>14</v>
      </c>
    </row>
    <row r="1363" spans="5:11" ht="12.75">
      <c r="E1363" s="199">
        <f t="shared" si="0"/>
        <v>0</v>
      </c>
      <c r="F1363">
        <v>28</v>
      </c>
      <c r="G1363">
        <v>6</v>
      </c>
      <c r="H1363">
        <v>2</v>
      </c>
      <c r="I1363" t="s">
        <v>439</v>
      </c>
      <c r="J1363" t="s">
        <v>1712</v>
      </c>
      <c r="K1363">
        <v>14</v>
      </c>
    </row>
    <row r="1364" spans="5:11" ht="12.75">
      <c r="E1364" s="199">
        <f t="shared" si="0"/>
        <v>0</v>
      </c>
      <c r="F1364">
        <v>28</v>
      </c>
      <c r="G1364">
        <v>7</v>
      </c>
      <c r="H1364">
        <v>2</v>
      </c>
      <c r="I1364" t="s">
        <v>439</v>
      </c>
      <c r="J1364" t="s">
        <v>1707</v>
      </c>
      <c r="K1364">
        <v>14</v>
      </c>
    </row>
    <row r="1365" spans="5:11" ht="12.75">
      <c r="E1365" s="199">
        <f t="shared" si="0"/>
        <v>0</v>
      </c>
      <c r="F1365">
        <v>28</v>
      </c>
      <c r="G1365">
        <v>8</v>
      </c>
      <c r="H1365">
        <v>2</v>
      </c>
      <c r="I1365" t="s">
        <v>439</v>
      </c>
      <c r="J1365" t="s">
        <v>1713</v>
      </c>
      <c r="K1365">
        <v>14</v>
      </c>
    </row>
    <row r="1366" spans="5:11" ht="12.75">
      <c r="E1366" s="199">
        <f t="shared" si="0"/>
        <v>0</v>
      </c>
      <c r="F1366">
        <v>29</v>
      </c>
      <c r="G1366">
        <v>0</v>
      </c>
      <c r="H1366">
        <v>0</v>
      </c>
      <c r="I1366" t="s">
        <v>435</v>
      </c>
      <c r="J1366" t="s">
        <v>1714</v>
      </c>
      <c r="K1366">
        <v>14</v>
      </c>
    </row>
    <row r="1367" spans="5:11" ht="12.75">
      <c r="E1367" s="199">
        <f t="shared" si="0"/>
        <v>0</v>
      </c>
      <c r="F1367">
        <v>29</v>
      </c>
      <c r="G1367">
        <v>1</v>
      </c>
      <c r="H1367">
        <v>1</v>
      </c>
      <c r="I1367" t="s">
        <v>439</v>
      </c>
      <c r="J1367" t="s">
        <v>1715</v>
      </c>
      <c r="K1367">
        <v>14</v>
      </c>
    </row>
    <row r="1368" spans="5:11" ht="12.75">
      <c r="E1368" s="199">
        <f t="shared" si="0"/>
        <v>0</v>
      </c>
      <c r="F1368">
        <v>29</v>
      </c>
      <c r="G1368">
        <v>2</v>
      </c>
      <c r="H1368">
        <v>2</v>
      </c>
      <c r="I1368" t="s">
        <v>439</v>
      </c>
      <c r="J1368" t="s">
        <v>1716</v>
      </c>
      <c r="K1368">
        <v>14</v>
      </c>
    </row>
    <row r="1369" spans="5:11" ht="12.75">
      <c r="E1369" s="199">
        <f t="shared" si="0"/>
        <v>0</v>
      </c>
      <c r="F1369">
        <v>29</v>
      </c>
      <c r="G1369">
        <v>3</v>
      </c>
      <c r="H1369">
        <v>2</v>
      </c>
      <c r="I1369" t="s">
        <v>439</v>
      </c>
      <c r="J1369" t="s">
        <v>1717</v>
      </c>
      <c r="K1369">
        <v>14</v>
      </c>
    </row>
    <row r="1370" spans="5:11" ht="12.75">
      <c r="E1370" s="199">
        <f t="shared" si="0"/>
        <v>0</v>
      </c>
      <c r="F1370">
        <v>29</v>
      </c>
      <c r="G1370">
        <v>4</v>
      </c>
      <c r="H1370">
        <v>2</v>
      </c>
      <c r="I1370" t="s">
        <v>439</v>
      </c>
      <c r="J1370" t="s">
        <v>1718</v>
      </c>
      <c r="K1370">
        <v>14</v>
      </c>
    </row>
    <row r="1371" spans="5:11" ht="12.75">
      <c r="E1371" s="199">
        <f t="shared" si="0"/>
        <v>0</v>
      </c>
      <c r="F1371">
        <v>29</v>
      </c>
      <c r="G1371">
        <v>5</v>
      </c>
      <c r="H1371">
        <v>3</v>
      </c>
      <c r="I1371" t="s">
        <v>439</v>
      </c>
      <c r="J1371" t="s">
        <v>1719</v>
      </c>
      <c r="K1371">
        <v>14</v>
      </c>
    </row>
    <row r="1372" spans="5:11" ht="12.75">
      <c r="E1372" s="199">
        <f t="shared" si="0"/>
        <v>0</v>
      </c>
      <c r="F1372">
        <v>29</v>
      </c>
      <c r="G1372">
        <v>6</v>
      </c>
      <c r="H1372">
        <v>2</v>
      </c>
      <c r="I1372" t="s">
        <v>439</v>
      </c>
      <c r="J1372" t="s">
        <v>1720</v>
      </c>
      <c r="K1372">
        <v>14</v>
      </c>
    </row>
    <row r="1373" spans="5:11" ht="12.75">
      <c r="E1373" s="199">
        <f t="shared" si="0"/>
        <v>0</v>
      </c>
      <c r="F1373">
        <v>29</v>
      </c>
      <c r="G1373">
        <v>7</v>
      </c>
      <c r="H1373">
        <v>2</v>
      </c>
      <c r="I1373" t="s">
        <v>439</v>
      </c>
      <c r="J1373" t="s">
        <v>1721</v>
      </c>
      <c r="K1373">
        <v>14</v>
      </c>
    </row>
    <row r="1374" spans="5:11" ht="12.75">
      <c r="E1374" s="199">
        <f t="shared" si="0"/>
        <v>0</v>
      </c>
      <c r="F1374">
        <v>29</v>
      </c>
      <c r="G1374">
        <v>8</v>
      </c>
      <c r="H1374">
        <v>2</v>
      </c>
      <c r="I1374" t="s">
        <v>439</v>
      </c>
      <c r="J1374" t="s">
        <v>1715</v>
      </c>
      <c r="K1374">
        <v>14</v>
      </c>
    </row>
    <row r="1375" spans="5:11" ht="12.75">
      <c r="E1375" s="199">
        <f t="shared" si="0"/>
        <v>0</v>
      </c>
      <c r="F1375">
        <v>29</v>
      </c>
      <c r="G1375">
        <v>9</v>
      </c>
      <c r="H1375">
        <v>2</v>
      </c>
      <c r="I1375" t="s">
        <v>439</v>
      </c>
      <c r="J1375" t="s">
        <v>1722</v>
      </c>
      <c r="K1375">
        <v>14</v>
      </c>
    </row>
    <row r="1376" spans="5:11" ht="12.75">
      <c r="E1376" s="199">
        <f t="shared" si="0"/>
        <v>0</v>
      </c>
      <c r="F1376">
        <v>30</v>
      </c>
      <c r="G1376">
        <v>0</v>
      </c>
      <c r="H1376">
        <v>0</v>
      </c>
      <c r="I1376" t="s">
        <v>435</v>
      </c>
      <c r="J1376" t="s">
        <v>1723</v>
      </c>
      <c r="K1376">
        <v>14</v>
      </c>
    </row>
    <row r="1377" spans="5:11" ht="12.75">
      <c r="E1377" s="199">
        <f t="shared" si="0"/>
        <v>0</v>
      </c>
      <c r="F1377">
        <v>30</v>
      </c>
      <c r="G1377">
        <v>1</v>
      </c>
      <c r="H1377">
        <v>2</v>
      </c>
      <c r="I1377" t="s">
        <v>439</v>
      </c>
      <c r="J1377" t="s">
        <v>1724</v>
      </c>
      <c r="K1377">
        <v>14</v>
      </c>
    </row>
    <row r="1378" spans="5:11" ht="12.75">
      <c r="E1378" s="199">
        <f t="shared" si="0"/>
        <v>0</v>
      </c>
      <c r="F1378">
        <v>30</v>
      </c>
      <c r="G1378">
        <v>2</v>
      </c>
      <c r="H1378">
        <v>2</v>
      </c>
      <c r="I1378" t="s">
        <v>439</v>
      </c>
      <c r="J1378" t="s">
        <v>1725</v>
      </c>
      <c r="K1378">
        <v>14</v>
      </c>
    </row>
    <row r="1379" spans="5:11" ht="12.75">
      <c r="E1379" s="199">
        <f t="shared" si="0"/>
        <v>0</v>
      </c>
      <c r="F1379">
        <v>30</v>
      </c>
      <c r="G1379">
        <v>3</v>
      </c>
      <c r="H1379">
        <v>2</v>
      </c>
      <c r="I1379" t="s">
        <v>439</v>
      </c>
      <c r="J1379" t="s">
        <v>1726</v>
      </c>
      <c r="K1379">
        <v>14</v>
      </c>
    </row>
    <row r="1380" spans="5:11" ht="12.75">
      <c r="E1380" s="199">
        <f t="shared" si="0"/>
        <v>0</v>
      </c>
      <c r="F1380">
        <v>30</v>
      </c>
      <c r="G1380">
        <v>4</v>
      </c>
      <c r="H1380">
        <v>2</v>
      </c>
      <c r="I1380" t="s">
        <v>439</v>
      </c>
      <c r="J1380" t="s">
        <v>1727</v>
      </c>
      <c r="K1380">
        <v>14</v>
      </c>
    </row>
    <row r="1381" spans="5:11" ht="12.75">
      <c r="E1381" s="199">
        <f t="shared" si="0"/>
        <v>0</v>
      </c>
      <c r="F1381">
        <v>30</v>
      </c>
      <c r="G1381">
        <v>5</v>
      </c>
      <c r="H1381">
        <v>3</v>
      </c>
      <c r="I1381" t="s">
        <v>439</v>
      </c>
      <c r="J1381" t="s">
        <v>1728</v>
      </c>
      <c r="K1381">
        <v>14</v>
      </c>
    </row>
    <row r="1382" spans="5:11" ht="12.75">
      <c r="E1382" s="199">
        <f t="shared" si="0"/>
        <v>0</v>
      </c>
      <c r="F1382">
        <v>32</v>
      </c>
      <c r="G1382">
        <v>0</v>
      </c>
      <c r="H1382">
        <v>0</v>
      </c>
      <c r="I1382" t="s">
        <v>435</v>
      </c>
      <c r="J1382" t="s">
        <v>1729</v>
      </c>
      <c r="K1382">
        <v>14</v>
      </c>
    </row>
    <row r="1383" spans="5:11" ht="12.75">
      <c r="E1383" s="199">
        <f t="shared" si="0"/>
        <v>0</v>
      </c>
      <c r="F1383">
        <v>32</v>
      </c>
      <c r="G1383">
        <v>1</v>
      </c>
      <c r="H1383">
        <v>3</v>
      </c>
      <c r="I1383" t="s">
        <v>439</v>
      </c>
      <c r="J1383" t="s">
        <v>1730</v>
      </c>
      <c r="K1383">
        <v>14</v>
      </c>
    </row>
    <row r="1384" spans="5:11" ht="12.75">
      <c r="E1384" s="199">
        <f t="shared" si="0"/>
        <v>0</v>
      </c>
      <c r="F1384">
        <v>32</v>
      </c>
      <c r="G1384">
        <v>2</v>
      </c>
      <c r="H1384">
        <v>2</v>
      </c>
      <c r="I1384" t="s">
        <v>439</v>
      </c>
      <c r="J1384" t="s">
        <v>1731</v>
      </c>
      <c r="K1384">
        <v>14</v>
      </c>
    </row>
    <row r="1385" spans="5:11" ht="12.75">
      <c r="E1385" s="199">
        <f t="shared" si="0"/>
        <v>0</v>
      </c>
      <c r="F1385">
        <v>32</v>
      </c>
      <c r="G1385">
        <v>3</v>
      </c>
      <c r="H1385">
        <v>2</v>
      </c>
      <c r="I1385" t="s">
        <v>439</v>
      </c>
      <c r="J1385" t="s">
        <v>1732</v>
      </c>
      <c r="K1385">
        <v>14</v>
      </c>
    </row>
    <row r="1386" spans="5:11" ht="12.75">
      <c r="E1386" s="199">
        <f t="shared" si="0"/>
        <v>0</v>
      </c>
      <c r="F1386">
        <v>32</v>
      </c>
      <c r="G1386">
        <v>4</v>
      </c>
      <c r="H1386">
        <v>2</v>
      </c>
      <c r="I1386" t="s">
        <v>439</v>
      </c>
      <c r="J1386" t="s">
        <v>1733</v>
      </c>
      <c r="K1386">
        <v>14</v>
      </c>
    </row>
    <row r="1387" spans="5:11" ht="12.75">
      <c r="E1387" s="199">
        <f t="shared" si="0"/>
        <v>0</v>
      </c>
      <c r="F1387">
        <v>32</v>
      </c>
      <c r="G1387">
        <v>5</v>
      </c>
      <c r="H1387">
        <v>3</v>
      </c>
      <c r="I1387" t="s">
        <v>439</v>
      </c>
      <c r="J1387" t="s">
        <v>1734</v>
      </c>
      <c r="K1387">
        <v>14</v>
      </c>
    </row>
    <row r="1388" spans="5:11" ht="12.75">
      <c r="E1388" s="199">
        <f t="shared" si="0"/>
        <v>0</v>
      </c>
      <c r="F1388">
        <v>32</v>
      </c>
      <c r="G1388">
        <v>6</v>
      </c>
      <c r="H1388">
        <v>3</v>
      </c>
      <c r="I1388" t="s">
        <v>439</v>
      </c>
      <c r="J1388" t="s">
        <v>1735</v>
      </c>
      <c r="K1388">
        <v>14</v>
      </c>
    </row>
    <row r="1389" spans="5:11" ht="12.75">
      <c r="E1389" s="199">
        <f t="shared" si="0"/>
        <v>0</v>
      </c>
      <c r="F1389">
        <v>32</v>
      </c>
      <c r="G1389">
        <v>7</v>
      </c>
      <c r="H1389">
        <v>2</v>
      </c>
      <c r="I1389" t="s">
        <v>439</v>
      </c>
      <c r="J1389" t="s">
        <v>1736</v>
      </c>
      <c r="K1389">
        <v>14</v>
      </c>
    </row>
    <row r="1390" spans="5:11" ht="12.75">
      <c r="E1390" s="199">
        <f t="shared" si="0"/>
        <v>0</v>
      </c>
      <c r="F1390">
        <v>33</v>
      </c>
      <c r="G1390">
        <v>0</v>
      </c>
      <c r="H1390">
        <v>0</v>
      </c>
      <c r="I1390" t="s">
        <v>435</v>
      </c>
      <c r="J1390" t="s">
        <v>1737</v>
      </c>
      <c r="K1390">
        <v>14</v>
      </c>
    </row>
    <row r="1391" spans="5:11" ht="12.75">
      <c r="E1391" s="199">
        <f t="shared" si="0"/>
        <v>0</v>
      </c>
      <c r="F1391">
        <v>33</v>
      </c>
      <c r="G1391">
        <v>1</v>
      </c>
      <c r="H1391">
        <v>1</v>
      </c>
      <c r="I1391" t="s">
        <v>439</v>
      </c>
      <c r="J1391" t="s">
        <v>1738</v>
      </c>
      <c r="K1391">
        <v>14</v>
      </c>
    </row>
    <row r="1392" spans="5:11" ht="12.75">
      <c r="E1392" s="199">
        <f t="shared" si="0"/>
        <v>0</v>
      </c>
      <c r="F1392">
        <v>33</v>
      </c>
      <c r="G1392">
        <v>2</v>
      </c>
      <c r="H1392">
        <v>2</v>
      </c>
      <c r="I1392" t="s">
        <v>439</v>
      </c>
      <c r="J1392" t="s">
        <v>1739</v>
      </c>
      <c r="K1392">
        <v>14</v>
      </c>
    </row>
    <row r="1393" spans="5:11" ht="12.75">
      <c r="E1393" s="199">
        <f t="shared" si="0"/>
        <v>0</v>
      </c>
      <c r="F1393">
        <v>33</v>
      </c>
      <c r="G1393">
        <v>3</v>
      </c>
      <c r="H1393">
        <v>2</v>
      </c>
      <c r="I1393" t="s">
        <v>439</v>
      </c>
      <c r="J1393" t="s">
        <v>1740</v>
      </c>
      <c r="K1393">
        <v>14</v>
      </c>
    </row>
    <row r="1394" spans="5:11" ht="12.75">
      <c r="E1394" s="199">
        <f t="shared" si="0"/>
        <v>0</v>
      </c>
      <c r="F1394">
        <v>33</v>
      </c>
      <c r="G1394">
        <v>4</v>
      </c>
      <c r="H1394">
        <v>2</v>
      </c>
      <c r="I1394" t="s">
        <v>439</v>
      </c>
      <c r="J1394" t="s">
        <v>1741</v>
      </c>
      <c r="K1394">
        <v>14</v>
      </c>
    </row>
    <row r="1395" spans="5:11" ht="12.75">
      <c r="E1395" s="199">
        <f t="shared" si="0"/>
        <v>0</v>
      </c>
      <c r="F1395">
        <v>33</v>
      </c>
      <c r="G1395">
        <v>5</v>
      </c>
      <c r="H1395">
        <v>3</v>
      </c>
      <c r="I1395" t="s">
        <v>439</v>
      </c>
      <c r="J1395" t="s">
        <v>1742</v>
      </c>
      <c r="K1395">
        <v>14</v>
      </c>
    </row>
    <row r="1396" spans="5:11" ht="12.75">
      <c r="E1396" s="199">
        <f t="shared" si="0"/>
        <v>0</v>
      </c>
      <c r="F1396">
        <v>33</v>
      </c>
      <c r="G1396">
        <v>6</v>
      </c>
      <c r="H1396">
        <v>2</v>
      </c>
      <c r="I1396" t="s">
        <v>439</v>
      </c>
      <c r="J1396" t="s">
        <v>1743</v>
      </c>
      <c r="K1396">
        <v>14</v>
      </c>
    </row>
    <row r="1397" spans="5:11" ht="12.75">
      <c r="E1397" s="199">
        <f t="shared" si="0"/>
        <v>0</v>
      </c>
      <c r="F1397">
        <v>33</v>
      </c>
      <c r="G1397">
        <v>7</v>
      </c>
      <c r="H1397">
        <v>2</v>
      </c>
      <c r="I1397" t="s">
        <v>439</v>
      </c>
      <c r="J1397" t="s">
        <v>1744</v>
      </c>
      <c r="K1397">
        <v>14</v>
      </c>
    </row>
    <row r="1398" spans="5:11" ht="12.75">
      <c r="E1398" s="199">
        <f t="shared" si="0"/>
        <v>0</v>
      </c>
      <c r="F1398">
        <v>33</v>
      </c>
      <c r="G1398">
        <v>8</v>
      </c>
      <c r="H1398">
        <v>2</v>
      </c>
      <c r="I1398" t="s">
        <v>439</v>
      </c>
      <c r="J1398" t="s">
        <v>1745</v>
      </c>
      <c r="K1398">
        <v>14</v>
      </c>
    </row>
    <row r="1399" spans="5:11" ht="12.75">
      <c r="E1399" s="199">
        <f t="shared" si="0"/>
        <v>0</v>
      </c>
      <c r="F1399">
        <v>33</v>
      </c>
      <c r="G1399">
        <v>9</v>
      </c>
      <c r="H1399">
        <v>2</v>
      </c>
      <c r="I1399" t="s">
        <v>439</v>
      </c>
      <c r="J1399" t="s">
        <v>1746</v>
      </c>
      <c r="K1399">
        <v>14</v>
      </c>
    </row>
    <row r="1400" spans="5:11" ht="12.75">
      <c r="E1400" s="199">
        <f t="shared" si="0"/>
        <v>0</v>
      </c>
      <c r="F1400">
        <v>34</v>
      </c>
      <c r="G1400">
        <v>0</v>
      </c>
      <c r="H1400">
        <v>0</v>
      </c>
      <c r="I1400" t="s">
        <v>435</v>
      </c>
      <c r="J1400" t="s">
        <v>1747</v>
      </c>
      <c r="K1400">
        <v>14</v>
      </c>
    </row>
    <row r="1401" spans="5:11" ht="12.75">
      <c r="E1401" s="199">
        <f t="shared" si="0"/>
        <v>0</v>
      </c>
      <c r="F1401">
        <v>34</v>
      </c>
      <c r="G1401">
        <v>1</v>
      </c>
      <c r="H1401">
        <v>1</v>
      </c>
      <c r="I1401" t="s">
        <v>439</v>
      </c>
      <c r="J1401" t="s">
        <v>1748</v>
      </c>
      <c r="K1401">
        <v>14</v>
      </c>
    </row>
    <row r="1402" spans="5:11" ht="12.75">
      <c r="E1402" s="199">
        <f t="shared" si="0"/>
        <v>0</v>
      </c>
      <c r="F1402">
        <v>34</v>
      </c>
      <c r="G1402">
        <v>2</v>
      </c>
      <c r="H1402">
        <v>1</v>
      </c>
      <c r="I1402" t="s">
        <v>439</v>
      </c>
      <c r="J1402" t="s">
        <v>1749</v>
      </c>
      <c r="K1402">
        <v>14</v>
      </c>
    </row>
    <row r="1403" spans="5:11" ht="12.75">
      <c r="E1403" s="199">
        <f t="shared" si="0"/>
        <v>0</v>
      </c>
      <c r="F1403">
        <v>34</v>
      </c>
      <c r="G1403">
        <v>3</v>
      </c>
      <c r="H1403">
        <v>1</v>
      </c>
      <c r="I1403" t="s">
        <v>439</v>
      </c>
      <c r="J1403" t="s">
        <v>1750</v>
      </c>
      <c r="K1403">
        <v>14</v>
      </c>
    </row>
    <row r="1404" spans="5:11" ht="12.75">
      <c r="E1404" s="199">
        <f t="shared" si="0"/>
        <v>0</v>
      </c>
      <c r="F1404">
        <v>34</v>
      </c>
      <c r="G1404">
        <v>4</v>
      </c>
      <c r="H1404">
        <v>1</v>
      </c>
      <c r="I1404" t="s">
        <v>439</v>
      </c>
      <c r="J1404" t="s">
        <v>1751</v>
      </c>
      <c r="K1404">
        <v>14</v>
      </c>
    </row>
    <row r="1405" spans="5:11" ht="12.75">
      <c r="E1405" s="199">
        <f t="shared" si="0"/>
        <v>0</v>
      </c>
      <c r="F1405">
        <v>34</v>
      </c>
      <c r="G1405">
        <v>5</v>
      </c>
      <c r="H1405">
        <v>2</v>
      </c>
      <c r="I1405" t="s">
        <v>439</v>
      </c>
      <c r="J1405" t="s">
        <v>1752</v>
      </c>
      <c r="K1405">
        <v>14</v>
      </c>
    </row>
    <row r="1406" spans="5:11" ht="12.75">
      <c r="E1406" s="199">
        <f t="shared" si="0"/>
        <v>0</v>
      </c>
      <c r="F1406">
        <v>34</v>
      </c>
      <c r="G1406">
        <v>6</v>
      </c>
      <c r="H1406">
        <v>2</v>
      </c>
      <c r="I1406" t="s">
        <v>439</v>
      </c>
      <c r="J1406" t="s">
        <v>1753</v>
      </c>
      <c r="K1406">
        <v>14</v>
      </c>
    </row>
    <row r="1407" spans="5:11" ht="12.75">
      <c r="E1407" s="199">
        <f t="shared" si="0"/>
        <v>0</v>
      </c>
      <c r="F1407">
        <v>34</v>
      </c>
      <c r="G1407">
        <v>7</v>
      </c>
      <c r="H1407">
        <v>2</v>
      </c>
      <c r="I1407" t="s">
        <v>439</v>
      </c>
      <c r="J1407" t="s">
        <v>1754</v>
      </c>
      <c r="K1407">
        <v>14</v>
      </c>
    </row>
    <row r="1408" spans="5:11" ht="12.75">
      <c r="E1408" s="199">
        <f t="shared" si="0"/>
        <v>0</v>
      </c>
      <c r="F1408">
        <v>34</v>
      </c>
      <c r="G1408">
        <v>8</v>
      </c>
      <c r="H1408">
        <v>2</v>
      </c>
      <c r="I1408" t="s">
        <v>439</v>
      </c>
      <c r="J1408" t="s">
        <v>1155</v>
      </c>
      <c r="K1408">
        <v>14</v>
      </c>
    </row>
    <row r="1409" spans="5:11" ht="12.75">
      <c r="E1409" s="199">
        <f t="shared" si="0"/>
        <v>0</v>
      </c>
      <c r="F1409">
        <v>34</v>
      </c>
      <c r="G1409">
        <v>9</v>
      </c>
      <c r="H1409">
        <v>3</v>
      </c>
      <c r="I1409" t="s">
        <v>439</v>
      </c>
      <c r="J1409" t="s">
        <v>1755</v>
      </c>
      <c r="K1409">
        <v>14</v>
      </c>
    </row>
    <row r="1410" spans="5:11" ht="12.75">
      <c r="E1410" s="199">
        <f t="shared" si="0"/>
        <v>0</v>
      </c>
      <c r="F1410">
        <v>34</v>
      </c>
      <c r="G1410">
        <v>10</v>
      </c>
      <c r="H1410">
        <v>2</v>
      </c>
      <c r="I1410" t="s">
        <v>439</v>
      </c>
      <c r="J1410" t="s">
        <v>1756</v>
      </c>
      <c r="K1410">
        <v>14</v>
      </c>
    </row>
    <row r="1411" spans="5:11" ht="12.75">
      <c r="E1411" s="199">
        <f t="shared" si="0"/>
        <v>0</v>
      </c>
      <c r="F1411">
        <v>34</v>
      </c>
      <c r="G1411">
        <v>11</v>
      </c>
      <c r="H1411">
        <v>3</v>
      </c>
      <c r="I1411" t="s">
        <v>439</v>
      </c>
      <c r="J1411" t="s">
        <v>1757</v>
      </c>
      <c r="K1411">
        <v>14</v>
      </c>
    </row>
    <row r="1412" spans="5:11" ht="12.75">
      <c r="E1412" s="199">
        <f t="shared" si="0"/>
        <v>0</v>
      </c>
      <c r="F1412">
        <v>34</v>
      </c>
      <c r="G1412">
        <v>12</v>
      </c>
      <c r="H1412">
        <v>3</v>
      </c>
      <c r="I1412" t="s">
        <v>439</v>
      </c>
      <c r="J1412" t="s">
        <v>1758</v>
      </c>
      <c r="K1412">
        <v>14</v>
      </c>
    </row>
    <row r="1413" spans="5:11" ht="12.75">
      <c r="E1413" s="199">
        <f t="shared" si="0"/>
        <v>0</v>
      </c>
      <c r="F1413">
        <v>35</v>
      </c>
      <c r="G1413">
        <v>0</v>
      </c>
      <c r="H1413">
        <v>0</v>
      </c>
      <c r="I1413" t="s">
        <v>435</v>
      </c>
      <c r="J1413" t="s">
        <v>1759</v>
      </c>
      <c r="K1413">
        <v>14</v>
      </c>
    </row>
    <row r="1414" spans="5:11" ht="12.75">
      <c r="E1414" s="199">
        <f t="shared" si="0"/>
        <v>0</v>
      </c>
      <c r="F1414">
        <v>35</v>
      </c>
      <c r="G1414">
        <v>1</v>
      </c>
      <c r="H1414">
        <v>2</v>
      </c>
      <c r="I1414" t="s">
        <v>439</v>
      </c>
      <c r="J1414" t="s">
        <v>1760</v>
      </c>
      <c r="K1414">
        <v>14</v>
      </c>
    </row>
    <row r="1415" spans="5:11" ht="12.75">
      <c r="E1415" s="199">
        <f t="shared" si="0"/>
        <v>0</v>
      </c>
      <c r="F1415">
        <v>35</v>
      </c>
      <c r="G1415">
        <v>2</v>
      </c>
      <c r="H1415">
        <v>2</v>
      </c>
      <c r="I1415" t="s">
        <v>439</v>
      </c>
      <c r="J1415" t="s">
        <v>1761</v>
      </c>
      <c r="K1415">
        <v>14</v>
      </c>
    </row>
    <row r="1416" spans="5:11" ht="12.75">
      <c r="E1416" s="199">
        <f t="shared" si="0"/>
        <v>0</v>
      </c>
      <c r="F1416">
        <v>35</v>
      </c>
      <c r="G1416">
        <v>3</v>
      </c>
      <c r="H1416">
        <v>2</v>
      </c>
      <c r="I1416" t="s">
        <v>439</v>
      </c>
      <c r="J1416" t="s">
        <v>1762</v>
      </c>
      <c r="K1416">
        <v>14</v>
      </c>
    </row>
    <row r="1417" spans="5:11" ht="12.75">
      <c r="E1417" s="199">
        <f t="shared" si="0"/>
        <v>0</v>
      </c>
      <c r="F1417">
        <v>35</v>
      </c>
      <c r="G1417">
        <v>4</v>
      </c>
      <c r="H1417">
        <v>2</v>
      </c>
      <c r="I1417" t="s">
        <v>439</v>
      </c>
      <c r="J1417" t="s">
        <v>1763</v>
      </c>
      <c r="K1417">
        <v>14</v>
      </c>
    </row>
    <row r="1418" spans="5:11" ht="12.75">
      <c r="E1418" s="199">
        <f t="shared" si="0"/>
        <v>0</v>
      </c>
      <c r="F1418">
        <v>35</v>
      </c>
      <c r="G1418">
        <v>5</v>
      </c>
      <c r="H1418">
        <v>3</v>
      </c>
      <c r="I1418" t="s">
        <v>439</v>
      </c>
      <c r="J1418" t="s">
        <v>1764</v>
      </c>
      <c r="K1418">
        <v>14</v>
      </c>
    </row>
    <row r="1419" spans="5:11" ht="12.75">
      <c r="E1419" s="199">
        <f t="shared" si="0"/>
        <v>0</v>
      </c>
      <c r="F1419">
        <v>35</v>
      </c>
      <c r="G1419">
        <v>6</v>
      </c>
      <c r="H1419">
        <v>2</v>
      </c>
      <c r="I1419" t="s">
        <v>439</v>
      </c>
      <c r="J1419" t="s">
        <v>1765</v>
      </c>
      <c r="K1419">
        <v>14</v>
      </c>
    </row>
    <row r="1420" spans="5:11" ht="12.75">
      <c r="E1420" s="199">
        <f t="shared" si="0"/>
        <v>0</v>
      </c>
      <c r="F1420">
        <v>36</v>
      </c>
      <c r="G1420">
        <v>0</v>
      </c>
      <c r="H1420">
        <v>0</v>
      </c>
      <c r="I1420" t="s">
        <v>435</v>
      </c>
      <c r="J1420" t="s">
        <v>1766</v>
      </c>
      <c r="K1420">
        <v>14</v>
      </c>
    </row>
    <row r="1421" spans="5:11" ht="12.75">
      <c r="E1421" s="199">
        <f t="shared" si="0"/>
        <v>0</v>
      </c>
      <c r="F1421">
        <v>36</v>
      </c>
      <c r="G1421">
        <v>1</v>
      </c>
      <c r="H1421">
        <v>2</v>
      </c>
      <c r="I1421" t="s">
        <v>439</v>
      </c>
      <c r="J1421" t="s">
        <v>1767</v>
      </c>
      <c r="K1421">
        <v>14</v>
      </c>
    </row>
    <row r="1422" spans="5:11" ht="12.75">
      <c r="E1422" s="199">
        <f t="shared" si="0"/>
        <v>0</v>
      </c>
      <c r="F1422">
        <v>36</v>
      </c>
      <c r="G1422">
        <v>2</v>
      </c>
      <c r="H1422">
        <v>2</v>
      </c>
      <c r="I1422" t="s">
        <v>439</v>
      </c>
      <c r="J1422" t="s">
        <v>1768</v>
      </c>
      <c r="K1422">
        <v>14</v>
      </c>
    </row>
    <row r="1423" spans="5:11" ht="12.75">
      <c r="E1423" s="199">
        <f t="shared" si="0"/>
        <v>0</v>
      </c>
      <c r="F1423">
        <v>36</v>
      </c>
      <c r="G1423">
        <v>3</v>
      </c>
      <c r="H1423">
        <v>2</v>
      </c>
      <c r="I1423" t="s">
        <v>439</v>
      </c>
      <c r="J1423" t="s">
        <v>1769</v>
      </c>
      <c r="K1423">
        <v>14</v>
      </c>
    </row>
    <row r="1424" spans="5:11" ht="12.75">
      <c r="E1424" s="199">
        <f t="shared" si="0"/>
        <v>0</v>
      </c>
      <c r="F1424">
        <v>36</v>
      </c>
      <c r="G1424">
        <v>4</v>
      </c>
      <c r="H1424">
        <v>2</v>
      </c>
      <c r="I1424" t="s">
        <v>439</v>
      </c>
      <c r="J1424" t="s">
        <v>1770</v>
      </c>
      <c r="K1424">
        <v>14</v>
      </c>
    </row>
    <row r="1425" spans="5:11" ht="12.75">
      <c r="E1425" s="199">
        <f t="shared" si="0"/>
        <v>0</v>
      </c>
      <c r="F1425">
        <v>36</v>
      </c>
      <c r="G1425">
        <v>5</v>
      </c>
      <c r="H1425">
        <v>3</v>
      </c>
      <c r="I1425" t="s">
        <v>439</v>
      </c>
      <c r="J1425" t="s">
        <v>1771</v>
      </c>
      <c r="K1425">
        <v>14</v>
      </c>
    </row>
    <row r="1426" spans="5:11" ht="12.75">
      <c r="E1426" s="199">
        <f t="shared" si="0"/>
        <v>0</v>
      </c>
      <c r="F1426">
        <v>37</v>
      </c>
      <c r="G1426">
        <v>0</v>
      </c>
      <c r="H1426">
        <v>0</v>
      </c>
      <c r="I1426" t="s">
        <v>435</v>
      </c>
      <c r="J1426" t="s">
        <v>1772</v>
      </c>
      <c r="K1426">
        <v>14</v>
      </c>
    </row>
    <row r="1427" spans="5:11" ht="12.75">
      <c r="E1427" s="199">
        <f t="shared" si="0"/>
        <v>0</v>
      </c>
      <c r="F1427">
        <v>37</v>
      </c>
      <c r="G1427">
        <v>1</v>
      </c>
      <c r="H1427">
        <v>3</v>
      </c>
      <c r="I1427" t="s">
        <v>439</v>
      </c>
      <c r="J1427" t="s">
        <v>1773</v>
      </c>
      <c r="K1427">
        <v>14</v>
      </c>
    </row>
    <row r="1428" spans="5:11" ht="12.75">
      <c r="E1428" s="199">
        <f t="shared" si="0"/>
        <v>0</v>
      </c>
      <c r="F1428">
        <v>37</v>
      </c>
      <c r="G1428">
        <v>2</v>
      </c>
      <c r="H1428">
        <v>2</v>
      </c>
      <c r="I1428" t="s">
        <v>439</v>
      </c>
      <c r="J1428" t="s">
        <v>1774</v>
      </c>
      <c r="K1428">
        <v>14</v>
      </c>
    </row>
    <row r="1429" spans="5:11" ht="12.75">
      <c r="E1429" s="199">
        <f t="shared" si="0"/>
        <v>0</v>
      </c>
      <c r="F1429">
        <v>37</v>
      </c>
      <c r="G1429">
        <v>3</v>
      </c>
      <c r="H1429">
        <v>2</v>
      </c>
      <c r="I1429" t="s">
        <v>439</v>
      </c>
      <c r="J1429" t="s">
        <v>1775</v>
      </c>
      <c r="K1429">
        <v>14</v>
      </c>
    </row>
    <row r="1430" spans="5:11" ht="12.75">
      <c r="E1430" s="199">
        <f t="shared" si="0"/>
        <v>0</v>
      </c>
      <c r="F1430">
        <v>37</v>
      </c>
      <c r="G1430">
        <v>4</v>
      </c>
      <c r="H1430">
        <v>2</v>
      </c>
      <c r="I1430" t="s">
        <v>439</v>
      </c>
      <c r="J1430" t="s">
        <v>1776</v>
      </c>
      <c r="K1430">
        <v>14</v>
      </c>
    </row>
    <row r="1431" spans="5:11" ht="12.75">
      <c r="E1431" s="199">
        <f t="shared" si="0"/>
        <v>0</v>
      </c>
      <c r="F1431">
        <v>37</v>
      </c>
      <c r="G1431">
        <v>5</v>
      </c>
      <c r="H1431">
        <v>2</v>
      </c>
      <c r="I1431" t="s">
        <v>439</v>
      </c>
      <c r="J1431" t="s">
        <v>1777</v>
      </c>
      <c r="K1431">
        <v>14</v>
      </c>
    </row>
    <row r="1432" spans="5:11" ht="12.75">
      <c r="E1432" s="199">
        <f t="shared" si="0"/>
        <v>0</v>
      </c>
      <c r="F1432">
        <v>37</v>
      </c>
      <c r="G1432">
        <v>6</v>
      </c>
      <c r="H1432">
        <v>3</v>
      </c>
      <c r="I1432" t="s">
        <v>439</v>
      </c>
      <c r="J1432" t="s">
        <v>1778</v>
      </c>
      <c r="K1432">
        <v>14</v>
      </c>
    </row>
    <row r="1433" spans="5:11" ht="12.75">
      <c r="E1433" s="199">
        <f t="shared" si="0"/>
        <v>0</v>
      </c>
      <c r="F1433">
        <v>38</v>
      </c>
      <c r="G1433">
        <v>0</v>
      </c>
      <c r="H1433">
        <v>0</v>
      </c>
      <c r="I1433" t="s">
        <v>435</v>
      </c>
      <c r="J1433" t="s">
        <v>1779</v>
      </c>
      <c r="K1433">
        <v>14</v>
      </c>
    </row>
    <row r="1434" spans="5:11" ht="12.75">
      <c r="E1434" s="199">
        <f t="shared" si="0"/>
        <v>0</v>
      </c>
      <c r="F1434">
        <v>38</v>
      </c>
      <c r="G1434">
        <v>1</v>
      </c>
      <c r="H1434">
        <v>1</v>
      </c>
      <c r="I1434" t="s">
        <v>439</v>
      </c>
      <c r="J1434" t="s">
        <v>1780</v>
      </c>
      <c r="K1434">
        <v>14</v>
      </c>
    </row>
    <row r="1435" spans="5:11" ht="12.75">
      <c r="E1435" s="199">
        <f t="shared" si="0"/>
        <v>0</v>
      </c>
      <c r="F1435">
        <v>38</v>
      </c>
      <c r="G1435">
        <v>2</v>
      </c>
      <c r="H1435">
        <v>3</v>
      </c>
      <c r="I1435" t="s">
        <v>439</v>
      </c>
      <c r="J1435" t="s">
        <v>1781</v>
      </c>
      <c r="K1435">
        <v>14</v>
      </c>
    </row>
    <row r="1436" spans="5:11" ht="12.75">
      <c r="E1436" s="199">
        <f t="shared" si="0"/>
        <v>0</v>
      </c>
      <c r="F1436">
        <v>38</v>
      </c>
      <c r="G1436">
        <v>3</v>
      </c>
      <c r="H1436">
        <v>2</v>
      </c>
      <c r="I1436" t="s">
        <v>439</v>
      </c>
      <c r="J1436" t="s">
        <v>1782</v>
      </c>
      <c r="K1436">
        <v>14</v>
      </c>
    </row>
    <row r="1437" spans="5:11" ht="12.75">
      <c r="E1437" s="199">
        <f t="shared" si="0"/>
        <v>0</v>
      </c>
      <c r="F1437">
        <v>38</v>
      </c>
      <c r="G1437">
        <v>4</v>
      </c>
      <c r="H1437">
        <v>2</v>
      </c>
      <c r="I1437" t="s">
        <v>439</v>
      </c>
      <c r="J1437" t="s">
        <v>1783</v>
      </c>
      <c r="K1437">
        <v>14</v>
      </c>
    </row>
    <row r="1438" spans="5:11" ht="12.75">
      <c r="E1438" s="199">
        <f t="shared" si="0"/>
        <v>0</v>
      </c>
      <c r="F1438">
        <v>38</v>
      </c>
      <c r="G1438">
        <v>5</v>
      </c>
      <c r="H1438">
        <v>2</v>
      </c>
      <c r="I1438" t="s">
        <v>439</v>
      </c>
      <c r="J1438" t="s">
        <v>1784</v>
      </c>
      <c r="K1438">
        <v>14</v>
      </c>
    </row>
    <row r="1439" spans="5:11" ht="12.75">
      <c r="E1439" s="199">
        <f t="shared" si="0"/>
        <v>0</v>
      </c>
      <c r="F1439">
        <v>61</v>
      </c>
      <c r="G1439">
        <v>0</v>
      </c>
      <c r="H1439">
        <v>0</v>
      </c>
      <c r="I1439" t="s">
        <v>643</v>
      </c>
      <c r="J1439" t="s">
        <v>1785</v>
      </c>
      <c r="K1439">
        <v>14</v>
      </c>
    </row>
    <row r="1440" spans="5:11" ht="12.75">
      <c r="E1440" s="199">
        <f t="shared" si="0"/>
        <v>0</v>
      </c>
      <c r="F1440">
        <v>62</v>
      </c>
      <c r="G1440">
        <v>0</v>
      </c>
      <c r="H1440">
        <v>0</v>
      </c>
      <c r="I1440" t="s">
        <v>643</v>
      </c>
      <c r="J1440" t="s">
        <v>1786</v>
      </c>
      <c r="K1440">
        <v>14</v>
      </c>
    </row>
    <row r="1441" spans="5:11" ht="12.75">
      <c r="E1441" s="199">
        <f t="shared" si="0"/>
        <v>0</v>
      </c>
      <c r="F1441">
        <v>63</v>
      </c>
      <c r="G1441">
        <v>0</v>
      </c>
      <c r="H1441">
        <v>0</v>
      </c>
      <c r="I1441" t="s">
        <v>643</v>
      </c>
      <c r="J1441" t="s">
        <v>1787</v>
      </c>
      <c r="K1441">
        <v>14</v>
      </c>
    </row>
    <row r="1442" spans="5:11" ht="12.75">
      <c r="E1442" s="199">
        <f t="shared" si="0"/>
        <v>0</v>
      </c>
      <c r="F1442">
        <v>64</v>
      </c>
      <c r="G1442">
        <v>0</v>
      </c>
      <c r="H1442">
        <v>0</v>
      </c>
      <c r="I1442" t="s">
        <v>643</v>
      </c>
      <c r="J1442" t="s">
        <v>1693</v>
      </c>
      <c r="K1442">
        <v>14</v>
      </c>
    </row>
    <row r="1443" spans="5:11" ht="12.75">
      <c r="E1443" s="199">
        <f t="shared" si="0"/>
        <v>0</v>
      </c>
      <c r="F1443">
        <v>65</v>
      </c>
      <c r="G1443">
        <v>0</v>
      </c>
      <c r="H1443">
        <v>0</v>
      </c>
      <c r="I1443" t="s">
        <v>643</v>
      </c>
      <c r="J1443" t="s">
        <v>1788</v>
      </c>
      <c r="K1443">
        <v>14</v>
      </c>
    </row>
    <row r="1444" spans="5:11" ht="12.75">
      <c r="E1444" s="199">
        <f t="shared" si="0"/>
        <v>0</v>
      </c>
      <c r="F1444">
        <v>0</v>
      </c>
      <c r="G1444">
        <v>0</v>
      </c>
      <c r="H1444">
        <v>0</v>
      </c>
      <c r="I1444" t="s">
        <v>432</v>
      </c>
      <c r="J1444" t="s">
        <v>452</v>
      </c>
      <c r="K1444">
        <v>16</v>
      </c>
    </row>
    <row r="1445" spans="5:11" ht="12.75">
      <c r="E1445" s="199">
        <f t="shared" si="0"/>
        <v>0</v>
      </c>
      <c r="F1445">
        <v>1</v>
      </c>
      <c r="G1445">
        <v>0</v>
      </c>
      <c r="H1445">
        <v>0</v>
      </c>
      <c r="I1445" t="s">
        <v>435</v>
      </c>
      <c r="J1445" t="s">
        <v>1286</v>
      </c>
      <c r="K1445">
        <v>16</v>
      </c>
    </row>
    <row r="1446" spans="5:11" ht="12.75">
      <c r="E1446" s="199">
        <f t="shared" si="0"/>
        <v>0</v>
      </c>
      <c r="F1446">
        <v>1</v>
      </c>
      <c r="G1446">
        <v>1</v>
      </c>
      <c r="H1446">
        <v>1</v>
      </c>
      <c r="I1446" t="s">
        <v>439</v>
      </c>
      <c r="J1446" t="s">
        <v>1789</v>
      </c>
      <c r="K1446">
        <v>16</v>
      </c>
    </row>
    <row r="1447" spans="5:11" ht="12.75">
      <c r="E1447" s="199">
        <f t="shared" si="0"/>
        <v>0</v>
      </c>
      <c r="F1447">
        <v>1</v>
      </c>
      <c r="G1447">
        <v>2</v>
      </c>
      <c r="H1447">
        <v>2</v>
      </c>
      <c r="I1447" t="s">
        <v>439</v>
      </c>
      <c r="J1447" t="s">
        <v>1790</v>
      </c>
      <c r="K1447">
        <v>16</v>
      </c>
    </row>
    <row r="1448" spans="5:11" ht="12.75">
      <c r="E1448" s="199">
        <f t="shared" si="0"/>
        <v>0</v>
      </c>
      <c r="F1448">
        <v>1</v>
      </c>
      <c r="G1448">
        <v>3</v>
      </c>
      <c r="H1448">
        <v>3</v>
      </c>
      <c r="I1448" t="s">
        <v>439</v>
      </c>
      <c r="J1448" t="s">
        <v>1791</v>
      </c>
      <c r="K1448">
        <v>16</v>
      </c>
    </row>
    <row r="1449" spans="5:11" ht="12.75">
      <c r="E1449" s="199">
        <f t="shared" si="0"/>
        <v>0</v>
      </c>
      <c r="F1449">
        <v>1</v>
      </c>
      <c r="G1449">
        <v>4</v>
      </c>
      <c r="H1449">
        <v>3</v>
      </c>
      <c r="I1449" t="s">
        <v>439</v>
      </c>
      <c r="J1449" t="s">
        <v>1792</v>
      </c>
      <c r="K1449">
        <v>16</v>
      </c>
    </row>
    <row r="1450" spans="5:11" ht="12.75">
      <c r="E1450" s="199">
        <f t="shared" si="0"/>
        <v>0</v>
      </c>
      <c r="F1450">
        <v>1</v>
      </c>
      <c r="G1450">
        <v>5</v>
      </c>
      <c r="H1450">
        <v>2</v>
      </c>
      <c r="I1450" t="s">
        <v>439</v>
      </c>
      <c r="J1450" t="s">
        <v>1793</v>
      </c>
      <c r="K1450">
        <v>16</v>
      </c>
    </row>
    <row r="1451" spans="5:11" ht="12.75">
      <c r="E1451" s="199">
        <f t="shared" si="0"/>
        <v>0</v>
      </c>
      <c r="F1451">
        <v>1</v>
      </c>
      <c r="G1451">
        <v>6</v>
      </c>
      <c r="H1451">
        <v>2</v>
      </c>
      <c r="I1451" t="s">
        <v>439</v>
      </c>
      <c r="J1451" t="s">
        <v>1536</v>
      </c>
      <c r="K1451">
        <v>16</v>
      </c>
    </row>
    <row r="1452" spans="5:11" ht="12.75">
      <c r="E1452" s="199">
        <f t="shared" si="0"/>
        <v>0</v>
      </c>
      <c r="F1452">
        <v>2</v>
      </c>
      <c r="G1452">
        <v>0</v>
      </c>
      <c r="H1452">
        <v>0</v>
      </c>
      <c r="I1452" t="s">
        <v>435</v>
      </c>
      <c r="J1452" t="s">
        <v>1794</v>
      </c>
      <c r="K1452">
        <v>16</v>
      </c>
    </row>
    <row r="1453" spans="5:11" ht="12.75">
      <c r="E1453" s="199">
        <f t="shared" si="0"/>
        <v>0</v>
      </c>
      <c r="F1453">
        <v>2</v>
      </c>
      <c r="G1453">
        <v>1</v>
      </c>
      <c r="H1453">
        <v>3</v>
      </c>
      <c r="I1453" t="s">
        <v>439</v>
      </c>
      <c r="J1453" t="s">
        <v>1795</v>
      </c>
      <c r="K1453">
        <v>16</v>
      </c>
    </row>
    <row r="1454" spans="5:11" ht="12.75">
      <c r="E1454" s="199">
        <f t="shared" si="0"/>
        <v>0</v>
      </c>
      <c r="F1454">
        <v>2</v>
      </c>
      <c r="G1454">
        <v>2</v>
      </c>
      <c r="H1454">
        <v>2</v>
      </c>
      <c r="I1454" t="s">
        <v>439</v>
      </c>
      <c r="J1454" t="s">
        <v>1796</v>
      </c>
      <c r="K1454">
        <v>16</v>
      </c>
    </row>
    <row r="1455" spans="5:11" ht="12.75">
      <c r="E1455" s="199">
        <f t="shared" si="0"/>
        <v>0</v>
      </c>
      <c r="F1455">
        <v>2</v>
      </c>
      <c r="G1455">
        <v>3</v>
      </c>
      <c r="H1455">
        <v>3</v>
      </c>
      <c r="I1455" t="s">
        <v>439</v>
      </c>
      <c r="J1455" t="s">
        <v>1797</v>
      </c>
      <c r="K1455">
        <v>16</v>
      </c>
    </row>
    <row r="1456" spans="5:11" ht="12.75">
      <c r="E1456" s="199">
        <f t="shared" si="0"/>
        <v>0</v>
      </c>
      <c r="F1456">
        <v>2</v>
      </c>
      <c r="G1456">
        <v>4</v>
      </c>
      <c r="H1456">
        <v>3</v>
      </c>
      <c r="I1456" t="s">
        <v>439</v>
      </c>
      <c r="J1456" t="s">
        <v>1798</v>
      </c>
      <c r="K1456">
        <v>16</v>
      </c>
    </row>
    <row r="1457" spans="5:11" ht="12.75">
      <c r="E1457" s="199">
        <f t="shared" si="0"/>
        <v>0</v>
      </c>
      <c r="F1457">
        <v>3</v>
      </c>
      <c r="G1457">
        <v>0</v>
      </c>
      <c r="H1457">
        <v>0</v>
      </c>
      <c r="I1457" t="s">
        <v>435</v>
      </c>
      <c r="J1457" t="s">
        <v>1799</v>
      </c>
      <c r="K1457">
        <v>16</v>
      </c>
    </row>
    <row r="1458" spans="5:11" ht="12.75">
      <c r="E1458" s="199">
        <f t="shared" si="0"/>
        <v>0</v>
      </c>
      <c r="F1458">
        <v>3</v>
      </c>
      <c r="G1458">
        <v>1</v>
      </c>
      <c r="H1458">
        <v>1</v>
      </c>
      <c r="I1458" t="s">
        <v>439</v>
      </c>
      <c r="J1458" t="s">
        <v>1800</v>
      </c>
      <c r="K1458">
        <v>16</v>
      </c>
    </row>
    <row r="1459" spans="5:11" ht="12.75">
      <c r="E1459" s="199">
        <f t="shared" si="0"/>
        <v>0</v>
      </c>
      <c r="F1459">
        <v>3</v>
      </c>
      <c r="G1459">
        <v>2</v>
      </c>
      <c r="H1459">
        <v>2</v>
      </c>
      <c r="I1459" t="s">
        <v>439</v>
      </c>
      <c r="J1459" t="s">
        <v>1801</v>
      </c>
      <c r="K1459">
        <v>16</v>
      </c>
    </row>
    <row r="1460" spans="5:11" ht="12.75">
      <c r="E1460" s="199">
        <f t="shared" si="0"/>
        <v>0</v>
      </c>
      <c r="F1460">
        <v>3</v>
      </c>
      <c r="G1460">
        <v>3</v>
      </c>
      <c r="H1460">
        <v>2</v>
      </c>
      <c r="I1460" t="s">
        <v>439</v>
      </c>
      <c r="J1460" t="s">
        <v>1802</v>
      </c>
      <c r="K1460">
        <v>16</v>
      </c>
    </row>
    <row r="1461" spans="5:11" ht="12.75">
      <c r="E1461" s="199">
        <f t="shared" si="0"/>
        <v>0</v>
      </c>
      <c r="F1461">
        <v>3</v>
      </c>
      <c r="G1461">
        <v>4</v>
      </c>
      <c r="H1461">
        <v>2</v>
      </c>
      <c r="I1461" t="s">
        <v>439</v>
      </c>
      <c r="J1461" t="s">
        <v>1803</v>
      </c>
      <c r="K1461">
        <v>16</v>
      </c>
    </row>
    <row r="1462" spans="5:11" ht="12.75">
      <c r="E1462" s="199">
        <f t="shared" si="0"/>
        <v>0</v>
      </c>
      <c r="F1462">
        <v>3</v>
      </c>
      <c r="G1462">
        <v>5</v>
      </c>
      <c r="H1462">
        <v>2</v>
      </c>
      <c r="I1462" t="s">
        <v>439</v>
      </c>
      <c r="J1462" t="s">
        <v>1804</v>
      </c>
      <c r="K1462">
        <v>16</v>
      </c>
    </row>
    <row r="1463" spans="5:11" ht="12.75">
      <c r="E1463" s="199">
        <f t="shared" si="0"/>
        <v>0</v>
      </c>
      <c r="F1463">
        <v>3</v>
      </c>
      <c r="G1463">
        <v>6</v>
      </c>
      <c r="H1463">
        <v>2</v>
      </c>
      <c r="I1463" t="s">
        <v>439</v>
      </c>
      <c r="J1463" t="s">
        <v>1805</v>
      </c>
      <c r="K1463">
        <v>16</v>
      </c>
    </row>
    <row r="1464" spans="5:11" ht="12.75">
      <c r="E1464" s="199">
        <f t="shared" si="0"/>
        <v>0</v>
      </c>
      <c r="F1464">
        <v>4</v>
      </c>
      <c r="G1464">
        <v>0</v>
      </c>
      <c r="H1464">
        <v>0</v>
      </c>
      <c r="I1464" t="s">
        <v>435</v>
      </c>
      <c r="J1464" t="s">
        <v>1806</v>
      </c>
      <c r="K1464">
        <v>16</v>
      </c>
    </row>
    <row r="1465" spans="5:11" ht="12.75">
      <c r="E1465" s="199">
        <f t="shared" si="0"/>
        <v>0</v>
      </c>
      <c r="F1465">
        <v>4</v>
      </c>
      <c r="G1465">
        <v>1</v>
      </c>
      <c r="H1465">
        <v>3</v>
      </c>
      <c r="I1465" t="s">
        <v>439</v>
      </c>
      <c r="J1465" t="s">
        <v>1807</v>
      </c>
      <c r="K1465">
        <v>16</v>
      </c>
    </row>
    <row r="1466" spans="5:11" ht="12.75">
      <c r="E1466" s="199">
        <f t="shared" si="0"/>
        <v>0</v>
      </c>
      <c r="F1466">
        <v>4</v>
      </c>
      <c r="G1466">
        <v>2</v>
      </c>
      <c r="H1466">
        <v>3</v>
      </c>
      <c r="I1466" t="s">
        <v>439</v>
      </c>
      <c r="J1466" t="s">
        <v>1808</v>
      </c>
      <c r="K1466">
        <v>16</v>
      </c>
    </row>
    <row r="1467" spans="5:11" ht="12.75">
      <c r="E1467" s="199">
        <f t="shared" si="0"/>
        <v>0</v>
      </c>
      <c r="F1467">
        <v>4</v>
      </c>
      <c r="G1467">
        <v>3</v>
      </c>
      <c r="H1467">
        <v>2</v>
      </c>
      <c r="I1467" t="s">
        <v>439</v>
      </c>
      <c r="J1467" t="s">
        <v>1809</v>
      </c>
      <c r="K1467">
        <v>16</v>
      </c>
    </row>
    <row r="1468" spans="5:11" ht="12.75">
      <c r="E1468" s="199">
        <f t="shared" si="0"/>
        <v>0</v>
      </c>
      <c r="F1468">
        <v>4</v>
      </c>
      <c r="G1468">
        <v>4</v>
      </c>
      <c r="H1468">
        <v>3</v>
      </c>
      <c r="I1468" t="s">
        <v>439</v>
      </c>
      <c r="J1468" t="s">
        <v>1810</v>
      </c>
      <c r="K1468">
        <v>16</v>
      </c>
    </row>
    <row r="1469" spans="5:11" ht="12.75">
      <c r="E1469" s="199">
        <f t="shared" si="0"/>
        <v>0</v>
      </c>
      <c r="F1469">
        <v>5</v>
      </c>
      <c r="G1469">
        <v>0</v>
      </c>
      <c r="H1469">
        <v>0</v>
      </c>
      <c r="I1469" t="s">
        <v>435</v>
      </c>
      <c r="J1469" t="s">
        <v>1811</v>
      </c>
      <c r="K1469">
        <v>16</v>
      </c>
    </row>
    <row r="1470" spans="5:11" ht="12.75">
      <c r="E1470" s="199">
        <f t="shared" si="0"/>
        <v>0</v>
      </c>
      <c r="F1470">
        <v>5</v>
      </c>
      <c r="G1470">
        <v>1</v>
      </c>
      <c r="H1470">
        <v>3</v>
      </c>
      <c r="I1470" t="s">
        <v>439</v>
      </c>
      <c r="J1470" t="s">
        <v>1812</v>
      </c>
      <c r="K1470">
        <v>16</v>
      </c>
    </row>
    <row r="1471" spans="5:11" ht="12.75">
      <c r="E1471" s="199">
        <f t="shared" si="0"/>
        <v>0</v>
      </c>
      <c r="F1471">
        <v>5</v>
      </c>
      <c r="G1471">
        <v>2</v>
      </c>
      <c r="H1471">
        <v>3</v>
      </c>
      <c r="I1471" t="s">
        <v>439</v>
      </c>
      <c r="J1471" t="s">
        <v>1813</v>
      </c>
      <c r="K1471">
        <v>16</v>
      </c>
    </row>
    <row r="1472" spans="5:11" ht="12.75">
      <c r="E1472" s="199">
        <f t="shared" si="0"/>
        <v>0</v>
      </c>
      <c r="F1472">
        <v>5</v>
      </c>
      <c r="G1472">
        <v>3</v>
      </c>
      <c r="H1472">
        <v>2</v>
      </c>
      <c r="I1472" t="s">
        <v>439</v>
      </c>
      <c r="J1472" t="s">
        <v>1814</v>
      </c>
      <c r="K1472">
        <v>16</v>
      </c>
    </row>
    <row r="1473" spans="5:11" ht="12.75">
      <c r="E1473" s="199">
        <f t="shared" si="0"/>
        <v>0</v>
      </c>
      <c r="F1473">
        <v>5</v>
      </c>
      <c r="G1473">
        <v>4</v>
      </c>
      <c r="H1473">
        <v>2</v>
      </c>
      <c r="I1473" t="s">
        <v>439</v>
      </c>
      <c r="J1473" t="s">
        <v>1815</v>
      </c>
      <c r="K1473">
        <v>16</v>
      </c>
    </row>
    <row r="1474" spans="5:11" ht="12.75">
      <c r="E1474" s="199">
        <f t="shared" si="0"/>
        <v>0</v>
      </c>
      <c r="F1474">
        <v>5</v>
      </c>
      <c r="G1474">
        <v>5</v>
      </c>
      <c r="H1474">
        <v>3</v>
      </c>
      <c r="I1474" t="s">
        <v>439</v>
      </c>
      <c r="J1474" t="s">
        <v>1816</v>
      </c>
      <c r="K1474">
        <v>16</v>
      </c>
    </row>
    <row r="1475" spans="5:11" ht="12.75">
      <c r="E1475" s="199">
        <f t="shared" si="0"/>
        <v>0</v>
      </c>
      <c r="F1475">
        <v>6</v>
      </c>
      <c r="G1475">
        <v>0</v>
      </c>
      <c r="H1475">
        <v>0</v>
      </c>
      <c r="I1475" t="s">
        <v>435</v>
      </c>
      <c r="J1475" t="s">
        <v>1817</v>
      </c>
      <c r="K1475">
        <v>16</v>
      </c>
    </row>
    <row r="1476" spans="5:11" ht="12.75">
      <c r="E1476" s="199">
        <f t="shared" si="0"/>
        <v>0</v>
      </c>
      <c r="F1476">
        <v>6</v>
      </c>
      <c r="G1476">
        <v>1</v>
      </c>
      <c r="H1476">
        <v>2</v>
      </c>
      <c r="I1476" t="s">
        <v>439</v>
      </c>
      <c r="J1476" t="s">
        <v>1818</v>
      </c>
      <c r="K1476">
        <v>16</v>
      </c>
    </row>
    <row r="1477" spans="5:11" ht="12.75">
      <c r="E1477" s="199">
        <f t="shared" si="0"/>
        <v>0</v>
      </c>
      <c r="F1477">
        <v>6</v>
      </c>
      <c r="G1477">
        <v>2</v>
      </c>
      <c r="H1477">
        <v>3</v>
      </c>
      <c r="I1477" t="s">
        <v>439</v>
      </c>
      <c r="J1477" t="s">
        <v>1819</v>
      </c>
      <c r="K1477">
        <v>16</v>
      </c>
    </row>
    <row r="1478" spans="5:11" ht="12.75">
      <c r="E1478" s="199">
        <f t="shared" si="0"/>
        <v>0</v>
      </c>
      <c r="F1478">
        <v>6</v>
      </c>
      <c r="G1478">
        <v>3</v>
      </c>
      <c r="H1478">
        <v>2</v>
      </c>
      <c r="I1478" t="s">
        <v>439</v>
      </c>
      <c r="J1478" t="s">
        <v>1820</v>
      </c>
      <c r="K1478">
        <v>16</v>
      </c>
    </row>
    <row r="1479" spans="5:11" ht="12.75">
      <c r="E1479" s="199">
        <f t="shared" si="0"/>
        <v>0</v>
      </c>
      <c r="F1479">
        <v>6</v>
      </c>
      <c r="G1479">
        <v>4</v>
      </c>
      <c r="H1479">
        <v>2</v>
      </c>
      <c r="I1479" t="s">
        <v>439</v>
      </c>
      <c r="J1479" t="s">
        <v>1821</v>
      </c>
      <c r="K1479">
        <v>16</v>
      </c>
    </row>
    <row r="1480" spans="5:11" ht="12.75">
      <c r="E1480" s="199">
        <f t="shared" si="0"/>
        <v>0</v>
      </c>
      <c r="F1480">
        <v>6</v>
      </c>
      <c r="G1480">
        <v>5</v>
      </c>
      <c r="H1480">
        <v>2</v>
      </c>
      <c r="I1480" t="s">
        <v>439</v>
      </c>
      <c r="J1480" t="s">
        <v>933</v>
      </c>
      <c r="K1480">
        <v>16</v>
      </c>
    </row>
    <row r="1481" spans="5:11" ht="12.75">
      <c r="E1481" s="199">
        <f t="shared" si="0"/>
        <v>0</v>
      </c>
      <c r="F1481">
        <v>7</v>
      </c>
      <c r="G1481">
        <v>0</v>
      </c>
      <c r="H1481">
        <v>0</v>
      </c>
      <c r="I1481" t="s">
        <v>435</v>
      </c>
      <c r="J1481" t="s">
        <v>1822</v>
      </c>
      <c r="K1481">
        <v>16</v>
      </c>
    </row>
    <row r="1482" spans="5:11" ht="12.75">
      <c r="E1482" s="199">
        <f t="shared" si="0"/>
        <v>0</v>
      </c>
      <c r="F1482">
        <v>7</v>
      </c>
      <c r="G1482">
        <v>1</v>
      </c>
      <c r="H1482">
        <v>3</v>
      </c>
      <c r="I1482" t="s">
        <v>439</v>
      </c>
      <c r="J1482" t="s">
        <v>1823</v>
      </c>
      <c r="K1482">
        <v>16</v>
      </c>
    </row>
    <row r="1483" spans="5:11" ht="12.75">
      <c r="E1483" s="199">
        <f t="shared" si="0"/>
        <v>0</v>
      </c>
      <c r="F1483">
        <v>7</v>
      </c>
      <c r="G1483">
        <v>2</v>
      </c>
      <c r="H1483">
        <v>2</v>
      </c>
      <c r="I1483" t="s">
        <v>439</v>
      </c>
      <c r="J1483" t="s">
        <v>1824</v>
      </c>
      <c r="K1483">
        <v>16</v>
      </c>
    </row>
    <row r="1484" spans="5:11" ht="12.75">
      <c r="E1484" s="199">
        <f t="shared" si="0"/>
        <v>0</v>
      </c>
      <c r="F1484">
        <v>7</v>
      </c>
      <c r="G1484">
        <v>3</v>
      </c>
      <c r="H1484">
        <v>3</v>
      </c>
      <c r="I1484" t="s">
        <v>439</v>
      </c>
      <c r="J1484" t="s">
        <v>1825</v>
      </c>
      <c r="K1484">
        <v>16</v>
      </c>
    </row>
    <row r="1485" spans="5:11" ht="12.75">
      <c r="E1485" s="199">
        <f t="shared" si="0"/>
        <v>0</v>
      </c>
      <c r="F1485">
        <v>7</v>
      </c>
      <c r="G1485">
        <v>4</v>
      </c>
      <c r="H1485">
        <v>2</v>
      </c>
      <c r="I1485" t="s">
        <v>439</v>
      </c>
      <c r="J1485" t="s">
        <v>1826</v>
      </c>
      <c r="K1485">
        <v>16</v>
      </c>
    </row>
    <row r="1486" spans="5:11" ht="12.75">
      <c r="E1486" s="199">
        <f t="shared" si="0"/>
        <v>0</v>
      </c>
      <c r="F1486">
        <v>7</v>
      </c>
      <c r="G1486">
        <v>5</v>
      </c>
      <c r="H1486">
        <v>3</v>
      </c>
      <c r="I1486" t="s">
        <v>439</v>
      </c>
      <c r="J1486" t="s">
        <v>1827</v>
      </c>
      <c r="K1486">
        <v>16</v>
      </c>
    </row>
    <row r="1487" spans="5:11" ht="12.75">
      <c r="E1487" s="199">
        <f t="shared" si="0"/>
        <v>0</v>
      </c>
      <c r="F1487">
        <v>7</v>
      </c>
      <c r="G1487">
        <v>6</v>
      </c>
      <c r="H1487">
        <v>3</v>
      </c>
      <c r="I1487" t="s">
        <v>439</v>
      </c>
      <c r="J1487" t="s">
        <v>1828</v>
      </c>
      <c r="K1487">
        <v>16</v>
      </c>
    </row>
    <row r="1488" spans="5:11" ht="12.75">
      <c r="E1488" s="199">
        <f t="shared" si="0"/>
        <v>0</v>
      </c>
      <c r="F1488">
        <v>7</v>
      </c>
      <c r="G1488">
        <v>7</v>
      </c>
      <c r="H1488">
        <v>3</v>
      </c>
      <c r="I1488" t="s">
        <v>439</v>
      </c>
      <c r="J1488" t="s">
        <v>1829</v>
      </c>
      <c r="K1488">
        <v>16</v>
      </c>
    </row>
    <row r="1489" spans="5:11" ht="12.75">
      <c r="E1489" s="199">
        <f t="shared" si="0"/>
        <v>0</v>
      </c>
      <c r="F1489">
        <v>7</v>
      </c>
      <c r="G1489">
        <v>8</v>
      </c>
      <c r="H1489">
        <v>2</v>
      </c>
      <c r="I1489" t="s">
        <v>439</v>
      </c>
      <c r="J1489" t="s">
        <v>1830</v>
      </c>
      <c r="K1489">
        <v>16</v>
      </c>
    </row>
    <row r="1490" spans="5:11" ht="12.75">
      <c r="E1490" s="199">
        <f t="shared" si="0"/>
        <v>0</v>
      </c>
      <c r="F1490">
        <v>7</v>
      </c>
      <c r="G1490">
        <v>9</v>
      </c>
      <c r="H1490">
        <v>2</v>
      </c>
      <c r="I1490" t="s">
        <v>439</v>
      </c>
      <c r="J1490" t="s">
        <v>1831</v>
      </c>
      <c r="K1490">
        <v>16</v>
      </c>
    </row>
    <row r="1491" spans="5:11" ht="12.75">
      <c r="E1491" s="199">
        <f t="shared" si="0"/>
        <v>0</v>
      </c>
      <c r="F1491">
        <v>8</v>
      </c>
      <c r="G1491">
        <v>0</v>
      </c>
      <c r="H1491">
        <v>0</v>
      </c>
      <c r="I1491" t="s">
        <v>435</v>
      </c>
      <c r="J1491" t="s">
        <v>1832</v>
      </c>
      <c r="K1491">
        <v>16</v>
      </c>
    </row>
    <row r="1492" spans="5:11" ht="12.75">
      <c r="E1492" s="199">
        <f t="shared" si="0"/>
        <v>0</v>
      </c>
      <c r="F1492">
        <v>8</v>
      </c>
      <c r="G1492">
        <v>1</v>
      </c>
      <c r="H1492">
        <v>3</v>
      </c>
      <c r="I1492" t="s">
        <v>439</v>
      </c>
      <c r="J1492" t="s">
        <v>1833</v>
      </c>
      <c r="K1492">
        <v>16</v>
      </c>
    </row>
    <row r="1493" spans="5:11" ht="12.75">
      <c r="E1493" s="199">
        <f t="shared" si="0"/>
        <v>0</v>
      </c>
      <c r="F1493">
        <v>8</v>
      </c>
      <c r="G1493">
        <v>2</v>
      </c>
      <c r="H1493">
        <v>3</v>
      </c>
      <c r="I1493" t="s">
        <v>439</v>
      </c>
      <c r="J1493" t="s">
        <v>1834</v>
      </c>
      <c r="K1493">
        <v>16</v>
      </c>
    </row>
    <row r="1494" spans="5:11" ht="12.75">
      <c r="E1494" s="199">
        <f t="shared" si="0"/>
        <v>0</v>
      </c>
      <c r="F1494">
        <v>8</v>
      </c>
      <c r="G1494">
        <v>3</v>
      </c>
      <c r="H1494">
        <v>3</v>
      </c>
      <c r="I1494" t="s">
        <v>439</v>
      </c>
      <c r="J1494" t="s">
        <v>1304</v>
      </c>
      <c r="K1494">
        <v>16</v>
      </c>
    </row>
    <row r="1495" spans="5:11" ht="12.75">
      <c r="E1495" s="199">
        <f t="shared" si="0"/>
        <v>0</v>
      </c>
      <c r="F1495">
        <v>8</v>
      </c>
      <c r="G1495">
        <v>4</v>
      </c>
      <c r="H1495">
        <v>3</v>
      </c>
      <c r="I1495" t="s">
        <v>439</v>
      </c>
      <c r="J1495" t="s">
        <v>1835</v>
      </c>
      <c r="K1495">
        <v>16</v>
      </c>
    </row>
    <row r="1496" spans="5:11" ht="12.75">
      <c r="E1496" s="199">
        <f t="shared" si="0"/>
        <v>0</v>
      </c>
      <c r="F1496">
        <v>8</v>
      </c>
      <c r="G1496">
        <v>5</v>
      </c>
      <c r="H1496">
        <v>2</v>
      </c>
      <c r="I1496" t="s">
        <v>439</v>
      </c>
      <c r="J1496" t="s">
        <v>1428</v>
      </c>
      <c r="K1496">
        <v>16</v>
      </c>
    </row>
    <row r="1497" spans="5:11" ht="12.75">
      <c r="E1497" s="199">
        <f t="shared" si="0"/>
        <v>0</v>
      </c>
      <c r="F1497">
        <v>8</v>
      </c>
      <c r="G1497">
        <v>6</v>
      </c>
      <c r="H1497">
        <v>2</v>
      </c>
      <c r="I1497" t="s">
        <v>439</v>
      </c>
      <c r="J1497" t="s">
        <v>1836</v>
      </c>
      <c r="K1497">
        <v>16</v>
      </c>
    </row>
    <row r="1498" spans="5:11" ht="12.75">
      <c r="E1498" s="199">
        <f t="shared" si="0"/>
        <v>0</v>
      </c>
      <c r="F1498">
        <v>8</v>
      </c>
      <c r="G1498">
        <v>7</v>
      </c>
      <c r="H1498">
        <v>2</v>
      </c>
      <c r="I1498" t="s">
        <v>439</v>
      </c>
      <c r="J1498" t="s">
        <v>1837</v>
      </c>
      <c r="K1498">
        <v>16</v>
      </c>
    </row>
    <row r="1499" spans="5:11" ht="12.75">
      <c r="E1499" s="199">
        <f t="shared" si="0"/>
        <v>0</v>
      </c>
      <c r="F1499">
        <v>9</v>
      </c>
      <c r="G1499">
        <v>0</v>
      </c>
      <c r="H1499">
        <v>0</v>
      </c>
      <c r="I1499" t="s">
        <v>435</v>
      </c>
      <c r="J1499" t="s">
        <v>926</v>
      </c>
      <c r="K1499">
        <v>16</v>
      </c>
    </row>
    <row r="1500" spans="5:11" ht="12.75">
      <c r="E1500" s="199">
        <f t="shared" si="0"/>
        <v>0</v>
      </c>
      <c r="F1500">
        <v>9</v>
      </c>
      <c r="G1500">
        <v>1</v>
      </c>
      <c r="H1500">
        <v>2</v>
      </c>
      <c r="I1500" t="s">
        <v>439</v>
      </c>
      <c r="J1500" t="s">
        <v>1838</v>
      </c>
      <c r="K1500">
        <v>16</v>
      </c>
    </row>
    <row r="1501" spans="5:11" ht="12.75">
      <c r="E1501" s="199">
        <f t="shared" si="0"/>
        <v>0</v>
      </c>
      <c r="F1501">
        <v>9</v>
      </c>
      <c r="G1501">
        <v>2</v>
      </c>
      <c r="H1501">
        <v>2</v>
      </c>
      <c r="I1501" t="s">
        <v>439</v>
      </c>
      <c r="J1501" t="s">
        <v>714</v>
      </c>
      <c r="K1501">
        <v>16</v>
      </c>
    </row>
    <row r="1502" spans="5:11" ht="12.75">
      <c r="E1502" s="199">
        <f t="shared" si="0"/>
        <v>0</v>
      </c>
      <c r="F1502">
        <v>9</v>
      </c>
      <c r="G1502">
        <v>3</v>
      </c>
      <c r="H1502">
        <v>2</v>
      </c>
      <c r="I1502" t="s">
        <v>439</v>
      </c>
      <c r="J1502" t="s">
        <v>1839</v>
      </c>
      <c r="K1502">
        <v>16</v>
      </c>
    </row>
    <row r="1503" spans="5:11" ht="12.75">
      <c r="E1503" s="199">
        <f t="shared" si="0"/>
        <v>0</v>
      </c>
      <c r="F1503">
        <v>9</v>
      </c>
      <c r="G1503">
        <v>4</v>
      </c>
      <c r="H1503">
        <v>2</v>
      </c>
      <c r="I1503" t="s">
        <v>439</v>
      </c>
      <c r="J1503" t="s">
        <v>1840</v>
      </c>
      <c r="K1503">
        <v>16</v>
      </c>
    </row>
    <row r="1504" spans="5:11" ht="12.75">
      <c r="E1504" s="199">
        <f t="shared" si="0"/>
        <v>0</v>
      </c>
      <c r="F1504">
        <v>9</v>
      </c>
      <c r="G1504">
        <v>5</v>
      </c>
      <c r="H1504">
        <v>2</v>
      </c>
      <c r="I1504" t="s">
        <v>439</v>
      </c>
      <c r="J1504" t="s">
        <v>1841</v>
      </c>
      <c r="K1504">
        <v>16</v>
      </c>
    </row>
    <row r="1505" spans="5:11" ht="12.75">
      <c r="E1505" s="199">
        <f t="shared" si="0"/>
        <v>0</v>
      </c>
      <c r="F1505">
        <v>9</v>
      </c>
      <c r="G1505">
        <v>6</v>
      </c>
      <c r="H1505">
        <v>2</v>
      </c>
      <c r="I1505" t="s">
        <v>439</v>
      </c>
      <c r="J1505" t="s">
        <v>1842</v>
      </c>
      <c r="K1505">
        <v>16</v>
      </c>
    </row>
    <row r="1506" spans="5:11" ht="12.75">
      <c r="E1506" s="199">
        <f t="shared" si="0"/>
        <v>0</v>
      </c>
      <c r="F1506">
        <v>9</v>
      </c>
      <c r="G1506">
        <v>7</v>
      </c>
      <c r="H1506">
        <v>3</v>
      </c>
      <c r="I1506" t="s">
        <v>439</v>
      </c>
      <c r="J1506" t="s">
        <v>1843</v>
      </c>
      <c r="K1506">
        <v>16</v>
      </c>
    </row>
    <row r="1507" spans="5:11" ht="12.75">
      <c r="E1507" s="199">
        <f t="shared" si="0"/>
        <v>0</v>
      </c>
      <c r="F1507">
        <v>9</v>
      </c>
      <c r="G1507">
        <v>8</v>
      </c>
      <c r="H1507">
        <v>3</v>
      </c>
      <c r="I1507" t="s">
        <v>439</v>
      </c>
      <c r="J1507" t="s">
        <v>1844</v>
      </c>
      <c r="K1507">
        <v>16</v>
      </c>
    </row>
    <row r="1508" spans="5:11" ht="12.75">
      <c r="E1508" s="199">
        <f t="shared" si="0"/>
        <v>0</v>
      </c>
      <c r="F1508">
        <v>9</v>
      </c>
      <c r="G1508">
        <v>9</v>
      </c>
      <c r="H1508">
        <v>2</v>
      </c>
      <c r="I1508" t="s">
        <v>439</v>
      </c>
      <c r="J1508" t="s">
        <v>1845</v>
      </c>
      <c r="K1508">
        <v>16</v>
      </c>
    </row>
    <row r="1509" spans="5:11" ht="12.75">
      <c r="E1509" s="199">
        <f t="shared" si="0"/>
        <v>0</v>
      </c>
      <c r="F1509">
        <v>9</v>
      </c>
      <c r="G1509">
        <v>10</v>
      </c>
      <c r="H1509">
        <v>3</v>
      </c>
      <c r="I1509" t="s">
        <v>439</v>
      </c>
      <c r="J1509" t="s">
        <v>1846</v>
      </c>
      <c r="K1509">
        <v>16</v>
      </c>
    </row>
    <row r="1510" spans="5:11" ht="12.75">
      <c r="E1510" s="199">
        <f t="shared" si="0"/>
        <v>0</v>
      </c>
      <c r="F1510">
        <v>9</v>
      </c>
      <c r="G1510">
        <v>11</v>
      </c>
      <c r="H1510">
        <v>2</v>
      </c>
      <c r="I1510" t="s">
        <v>439</v>
      </c>
      <c r="J1510" t="s">
        <v>1847</v>
      </c>
      <c r="K1510">
        <v>16</v>
      </c>
    </row>
    <row r="1511" spans="5:11" ht="12.75">
      <c r="E1511" s="199">
        <f t="shared" si="0"/>
        <v>0</v>
      </c>
      <c r="F1511">
        <v>9</v>
      </c>
      <c r="G1511">
        <v>12</v>
      </c>
      <c r="H1511">
        <v>2</v>
      </c>
      <c r="I1511" t="s">
        <v>439</v>
      </c>
      <c r="J1511" t="s">
        <v>1848</v>
      </c>
      <c r="K1511">
        <v>16</v>
      </c>
    </row>
    <row r="1512" spans="5:11" ht="12.75">
      <c r="E1512" s="199">
        <f t="shared" si="0"/>
        <v>0</v>
      </c>
      <c r="F1512">
        <v>9</v>
      </c>
      <c r="G1512">
        <v>13</v>
      </c>
      <c r="H1512">
        <v>2</v>
      </c>
      <c r="I1512" t="s">
        <v>439</v>
      </c>
      <c r="J1512" t="s">
        <v>1849</v>
      </c>
      <c r="K1512">
        <v>16</v>
      </c>
    </row>
    <row r="1513" spans="5:11" ht="12.75">
      <c r="E1513" s="199">
        <f t="shared" si="0"/>
        <v>0</v>
      </c>
      <c r="F1513">
        <v>10</v>
      </c>
      <c r="G1513">
        <v>0</v>
      </c>
      <c r="H1513">
        <v>0</v>
      </c>
      <c r="I1513" t="s">
        <v>435</v>
      </c>
      <c r="J1513" t="s">
        <v>1850</v>
      </c>
      <c r="K1513">
        <v>16</v>
      </c>
    </row>
    <row r="1514" spans="5:11" ht="12.75">
      <c r="E1514" s="199">
        <f t="shared" si="0"/>
        <v>0</v>
      </c>
      <c r="F1514">
        <v>10</v>
      </c>
      <c r="G1514">
        <v>1</v>
      </c>
      <c r="H1514">
        <v>3</v>
      </c>
      <c r="I1514" t="s">
        <v>439</v>
      </c>
      <c r="J1514" t="s">
        <v>1244</v>
      </c>
      <c r="K1514">
        <v>16</v>
      </c>
    </row>
    <row r="1515" spans="5:11" ht="12.75">
      <c r="E1515" s="199">
        <f t="shared" si="0"/>
        <v>0</v>
      </c>
      <c r="F1515">
        <v>10</v>
      </c>
      <c r="G1515">
        <v>2</v>
      </c>
      <c r="H1515">
        <v>3</v>
      </c>
      <c r="I1515" t="s">
        <v>439</v>
      </c>
      <c r="J1515" t="s">
        <v>1851</v>
      </c>
      <c r="K1515">
        <v>16</v>
      </c>
    </row>
    <row r="1516" spans="5:11" ht="12.75">
      <c r="E1516" s="199">
        <f t="shared" si="0"/>
        <v>0</v>
      </c>
      <c r="F1516">
        <v>10</v>
      </c>
      <c r="G1516">
        <v>3</v>
      </c>
      <c r="H1516">
        <v>2</v>
      </c>
      <c r="I1516" t="s">
        <v>439</v>
      </c>
      <c r="J1516" t="s">
        <v>1059</v>
      </c>
      <c r="K1516">
        <v>16</v>
      </c>
    </row>
    <row r="1517" spans="5:11" ht="12.75">
      <c r="E1517" s="199">
        <f t="shared" si="0"/>
        <v>0</v>
      </c>
      <c r="F1517">
        <v>10</v>
      </c>
      <c r="G1517">
        <v>4</v>
      </c>
      <c r="H1517">
        <v>3</v>
      </c>
      <c r="I1517" t="s">
        <v>439</v>
      </c>
      <c r="J1517" t="s">
        <v>1852</v>
      </c>
      <c r="K1517">
        <v>16</v>
      </c>
    </row>
    <row r="1518" spans="5:11" ht="12.75">
      <c r="E1518" s="199">
        <f t="shared" si="0"/>
        <v>0</v>
      </c>
      <c r="F1518">
        <v>11</v>
      </c>
      <c r="G1518">
        <v>0</v>
      </c>
      <c r="H1518">
        <v>0</v>
      </c>
      <c r="I1518" t="s">
        <v>435</v>
      </c>
      <c r="J1518" t="s">
        <v>1853</v>
      </c>
      <c r="K1518">
        <v>16</v>
      </c>
    </row>
    <row r="1519" spans="5:11" ht="12.75">
      <c r="E1519" s="199">
        <f t="shared" si="0"/>
        <v>0</v>
      </c>
      <c r="F1519">
        <v>11</v>
      </c>
      <c r="G1519">
        <v>1</v>
      </c>
      <c r="H1519">
        <v>2</v>
      </c>
      <c r="I1519" t="s">
        <v>439</v>
      </c>
      <c r="J1519" t="s">
        <v>1854</v>
      </c>
      <c r="K1519">
        <v>16</v>
      </c>
    </row>
    <row r="1520" spans="5:11" ht="12.75">
      <c r="E1520" s="199">
        <f t="shared" si="0"/>
        <v>0</v>
      </c>
      <c r="F1520">
        <v>11</v>
      </c>
      <c r="G1520">
        <v>2</v>
      </c>
      <c r="H1520">
        <v>2</v>
      </c>
      <c r="I1520" t="s">
        <v>439</v>
      </c>
      <c r="J1520" t="s">
        <v>1855</v>
      </c>
      <c r="K1520">
        <v>16</v>
      </c>
    </row>
    <row r="1521" spans="5:11" ht="12.75">
      <c r="E1521" s="199">
        <f t="shared" si="0"/>
        <v>0</v>
      </c>
      <c r="F1521">
        <v>11</v>
      </c>
      <c r="G1521">
        <v>3</v>
      </c>
      <c r="H1521">
        <v>3</v>
      </c>
      <c r="I1521" t="s">
        <v>439</v>
      </c>
      <c r="J1521" t="s">
        <v>1856</v>
      </c>
      <c r="K1521">
        <v>16</v>
      </c>
    </row>
    <row r="1522" spans="5:11" ht="12.75">
      <c r="E1522" s="199">
        <f t="shared" si="0"/>
        <v>0</v>
      </c>
      <c r="F1522">
        <v>11</v>
      </c>
      <c r="G1522">
        <v>4</v>
      </c>
      <c r="H1522">
        <v>3</v>
      </c>
      <c r="I1522" t="s">
        <v>439</v>
      </c>
      <c r="J1522" t="s">
        <v>1857</v>
      </c>
      <c r="K1522">
        <v>16</v>
      </c>
    </row>
    <row r="1523" spans="5:11" ht="12.75">
      <c r="E1523" s="199">
        <f t="shared" si="0"/>
        <v>0</v>
      </c>
      <c r="F1523">
        <v>11</v>
      </c>
      <c r="G1523">
        <v>5</v>
      </c>
      <c r="H1523">
        <v>3</v>
      </c>
      <c r="I1523" t="s">
        <v>439</v>
      </c>
      <c r="J1523" t="s">
        <v>1858</v>
      </c>
      <c r="K1523">
        <v>16</v>
      </c>
    </row>
    <row r="1524" spans="5:11" ht="12.75">
      <c r="E1524" s="199">
        <f t="shared" si="0"/>
        <v>0</v>
      </c>
      <c r="F1524">
        <v>11</v>
      </c>
      <c r="G1524">
        <v>6</v>
      </c>
      <c r="H1524">
        <v>3</v>
      </c>
      <c r="I1524" t="s">
        <v>439</v>
      </c>
      <c r="J1524" t="s">
        <v>1241</v>
      </c>
      <c r="K1524">
        <v>16</v>
      </c>
    </row>
    <row r="1525" spans="5:11" ht="12.75">
      <c r="E1525" s="199">
        <f t="shared" si="0"/>
        <v>0</v>
      </c>
      <c r="F1525">
        <v>11</v>
      </c>
      <c r="G1525">
        <v>7</v>
      </c>
      <c r="H1525">
        <v>3</v>
      </c>
      <c r="I1525" t="s">
        <v>439</v>
      </c>
      <c r="J1525" t="s">
        <v>1859</v>
      </c>
      <c r="K1525">
        <v>16</v>
      </c>
    </row>
    <row r="1526" spans="5:11" ht="12.75">
      <c r="E1526" s="199">
        <f t="shared" si="0"/>
        <v>0</v>
      </c>
      <c r="F1526">
        <v>61</v>
      </c>
      <c r="G1526">
        <v>0</v>
      </c>
      <c r="H1526">
        <v>0</v>
      </c>
      <c r="I1526" t="s">
        <v>643</v>
      </c>
      <c r="J1526" t="s">
        <v>1860</v>
      </c>
      <c r="K1526">
        <v>16</v>
      </c>
    </row>
    <row r="1527" spans="5:11" ht="12.75">
      <c r="E1527" s="199">
        <f t="shared" si="0"/>
        <v>0</v>
      </c>
      <c r="F1527">
        <v>0</v>
      </c>
      <c r="G1527">
        <v>0</v>
      </c>
      <c r="H1527">
        <v>0</v>
      </c>
      <c r="I1527" t="s">
        <v>432</v>
      </c>
      <c r="J1527" t="s">
        <v>455</v>
      </c>
      <c r="K1527">
        <v>18</v>
      </c>
    </row>
    <row r="1528" spans="5:11" ht="12.75">
      <c r="E1528" s="199">
        <f t="shared" si="0"/>
        <v>0</v>
      </c>
      <c r="F1528">
        <v>1</v>
      </c>
      <c r="G1528">
        <v>0</v>
      </c>
      <c r="H1528">
        <v>0</v>
      </c>
      <c r="I1528" t="s">
        <v>435</v>
      </c>
      <c r="J1528" t="s">
        <v>1861</v>
      </c>
      <c r="K1528">
        <v>18</v>
      </c>
    </row>
    <row r="1529" spans="5:11" ht="12.75">
      <c r="E1529" s="199">
        <f t="shared" si="0"/>
        <v>0</v>
      </c>
      <c r="F1529">
        <v>1</v>
      </c>
      <c r="G1529">
        <v>3</v>
      </c>
      <c r="H1529">
        <v>2</v>
      </c>
      <c r="I1529" t="s">
        <v>439</v>
      </c>
      <c r="J1529" t="s">
        <v>1862</v>
      </c>
      <c r="K1529">
        <v>18</v>
      </c>
    </row>
    <row r="1530" spans="5:11" ht="12.75">
      <c r="E1530" s="199">
        <f t="shared" si="0"/>
        <v>0</v>
      </c>
      <c r="F1530">
        <v>1</v>
      </c>
      <c r="G1530">
        <v>5</v>
      </c>
      <c r="H1530">
        <v>2</v>
      </c>
      <c r="I1530" t="s">
        <v>439</v>
      </c>
      <c r="J1530" t="s">
        <v>1863</v>
      </c>
      <c r="K1530">
        <v>18</v>
      </c>
    </row>
    <row r="1531" spans="5:11" ht="12.75">
      <c r="E1531" s="199">
        <f t="shared" si="0"/>
        <v>0</v>
      </c>
      <c r="F1531">
        <v>1</v>
      </c>
      <c r="G1531">
        <v>8</v>
      </c>
      <c r="H1531">
        <v>3</v>
      </c>
      <c r="I1531" t="s">
        <v>439</v>
      </c>
      <c r="J1531" t="s">
        <v>1864</v>
      </c>
      <c r="K1531">
        <v>18</v>
      </c>
    </row>
    <row r="1532" spans="5:11" ht="12.75">
      <c r="E1532" s="199">
        <f t="shared" si="0"/>
        <v>0</v>
      </c>
      <c r="F1532">
        <v>2</v>
      </c>
      <c r="G1532">
        <v>0</v>
      </c>
      <c r="H1532">
        <v>0</v>
      </c>
      <c r="I1532" t="s">
        <v>435</v>
      </c>
      <c r="J1532" t="s">
        <v>1865</v>
      </c>
      <c r="K1532">
        <v>18</v>
      </c>
    </row>
    <row r="1533" spans="5:11" ht="12.75">
      <c r="E1533" s="199">
        <f t="shared" si="0"/>
        <v>0</v>
      </c>
      <c r="F1533">
        <v>2</v>
      </c>
      <c r="G1533">
        <v>1</v>
      </c>
      <c r="H1533">
        <v>3</v>
      </c>
      <c r="I1533" t="s">
        <v>439</v>
      </c>
      <c r="J1533" t="s">
        <v>1866</v>
      </c>
      <c r="K1533">
        <v>18</v>
      </c>
    </row>
    <row r="1534" spans="5:11" ht="12.75">
      <c r="E1534" s="199">
        <f t="shared" si="0"/>
        <v>0</v>
      </c>
      <c r="F1534">
        <v>2</v>
      </c>
      <c r="G1534">
        <v>2</v>
      </c>
      <c r="H1534">
        <v>2</v>
      </c>
      <c r="I1534" t="s">
        <v>439</v>
      </c>
      <c r="J1534" t="s">
        <v>1867</v>
      </c>
      <c r="K1534">
        <v>18</v>
      </c>
    </row>
    <row r="1535" spans="5:11" ht="12.75">
      <c r="E1535" s="199">
        <f t="shared" si="0"/>
        <v>0</v>
      </c>
      <c r="F1535">
        <v>2</v>
      </c>
      <c r="G1535">
        <v>3</v>
      </c>
      <c r="H1535">
        <v>2</v>
      </c>
      <c r="I1535" t="s">
        <v>439</v>
      </c>
      <c r="J1535" t="s">
        <v>1868</v>
      </c>
      <c r="K1535">
        <v>18</v>
      </c>
    </row>
    <row r="1536" spans="5:11" ht="12.75">
      <c r="E1536" s="199">
        <f t="shared" si="0"/>
        <v>0</v>
      </c>
      <c r="F1536">
        <v>2</v>
      </c>
      <c r="G1536">
        <v>4</v>
      </c>
      <c r="H1536">
        <v>2</v>
      </c>
      <c r="I1536" t="s">
        <v>439</v>
      </c>
      <c r="J1536" t="s">
        <v>1869</v>
      </c>
      <c r="K1536">
        <v>18</v>
      </c>
    </row>
    <row r="1537" spans="5:11" ht="12.75">
      <c r="E1537" s="199">
        <f t="shared" si="0"/>
        <v>0</v>
      </c>
      <c r="F1537">
        <v>2</v>
      </c>
      <c r="G1537">
        <v>5</v>
      </c>
      <c r="H1537">
        <v>2</v>
      </c>
      <c r="I1537" t="s">
        <v>439</v>
      </c>
      <c r="J1537" t="s">
        <v>1870</v>
      </c>
      <c r="K1537">
        <v>18</v>
      </c>
    </row>
    <row r="1538" spans="5:11" ht="12.75">
      <c r="E1538" s="199">
        <f t="shared" si="0"/>
        <v>0</v>
      </c>
      <c r="F1538">
        <v>2</v>
      </c>
      <c r="G1538">
        <v>6</v>
      </c>
      <c r="H1538">
        <v>2</v>
      </c>
      <c r="I1538" t="s">
        <v>439</v>
      </c>
      <c r="J1538" t="s">
        <v>1871</v>
      </c>
      <c r="K1538">
        <v>18</v>
      </c>
    </row>
    <row r="1539" spans="5:11" ht="12.75">
      <c r="E1539" s="199">
        <f t="shared" si="0"/>
        <v>0</v>
      </c>
      <c r="F1539">
        <v>3</v>
      </c>
      <c r="G1539">
        <v>0</v>
      </c>
      <c r="H1539">
        <v>0</v>
      </c>
      <c r="I1539" t="s">
        <v>435</v>
      </c>
      <c r="J1539" t="s">
        <v>1872</v>
      </c>
      <c r="K1539">
        <v>18</v>
      </c>
    </row>
    <row r="1540" spans="5:11" ht="12.75">
      <c r="E1540" s="199">
        <f t="shared" si="0"/>
        <v>0</v>
      </c>
      <c r="F1540">
        <v>3</v>
      </c>
      <c r="G1540">
        <v>1</v>
      </c>
      <c r="H1540">
        <v>1</v>
      </c>
      <c r="I1540" t="s">
        <v>439</v>
      </c>
      <c r="J1540" t="s">
        <v>1873</v>
      </c>
      <c r="K1540">
        <v>18</v>
      </c>
    </row>
    <row r="1541" spans="5:11" ht="12.75">
      <c r="E1541" s="199">
        <f t="shared" si="0"/>
        <v>0</v>
      </c>
      <c r="F1541">
        <v>3</v>
      </c>
      <c r="G1541">
        <v>2</v>
      </c>
      <c r="H1541">
        <v>3</v>
      </c>
      <c r="I1541" t="s">
        <v>439</v>
      </c>
      <c r="J1541" t="s">
        <v>1874</v>
      </c>
      <c r="K1541">
        <v>18</v>
      </c>
    </row>
    <row r="1542" spans="5:11" ht="12.75">
      <c r="E1542" s="199">
        <f t="shared" si="0"/>
        <v>0</v>
      </c>
      <c r="F1542">
        <v>3</v>
      </c>
      <c r="G1542">
        <v>3</v>
      </c>
      <c r="H1542">
        <v>2</v>
      </c>
      <c r="I1542" t="s">
        <v>439</v>
      </c>
      <c r="J1542" t="s">
        <v>1862</v>
      </c>
      <c r="K1542">
        <v>18</v>
      </c>
    </row>
    <row r="1543" spans="5:11" ht="12.75">
      <c r="E1543" s="199">
        <f t="shared" si="0"/>
        <v>0</v>
      </c>
      <c r="F1543">
        <v>3</v>
      </c>
      <c r="G1543">
        <v>4</v>
      </c>
      <c r="H1543">
        <v>2</v>
      </c>
      <c r="I1543" t="s">
        <v>439</v>
      </c>
      <c r="J1543" t="s">
        <v>1873</v>
      </c>
      <c r="K1543">
        <v>18</v>
      </c>
    </row>
    <row r="1544" spans="5:11" ht="12.75">
      <c r="E1544" s="199">
        <f t="shared" si="0"/>
        <v>0</v>
      </c>
      <c r="F1544">
        <v>3</v>
      </c>
      <c r="G1544">
        <v>5</v>
      </c>
      <c r="H1544">
        <v>2</v>
      </c>
      <c r="I1544" t="s">
        <v>439</v>
      </c>
      <c r="J1544" t="s">
        <v>1875</v>
      </c>
      <c r="K1544">
        <v>18</v>
      </c>
    </row>
    <row r="1545" spans="5:11" ht="12.75">
      <c r="E1545" s="199">
        <f t="shared" si="0"/>
        <v>0</v>
      </c>
      <c r="F1545">
        <v>3</v>
      </c>
      <c r="G1545">
        <v>6</v>
      </c>
      <c r="H1545">
        <v>3</v>
      </c>
      <c r="I1545" t="s">
        <v>439</v>
      </c>
      <c r="J1545" t="s">
        <v>1876</v>
      </c>
      <c r="K1545">
        <v>18</v>
      </c>
    </row>
    <row r="1546" spans="5:11" ht="12.75">
      <c r="E1546" s="199">
        <f t="shared" si="0"/>
        <v>0</v>
      </c>
      <c r="F1546">
        <v>3</v>
      </c>
      <c r="G1546">
        <v>7</v>
      </c>
      <c r="H1546">
        <v>2</v>
      </c>
      <c r="I1546" t="s">
        <v>439</v>
      </c>
      <c r="J1546" t="s">
        <v>1877</v>
      </c>
      <c r="K1546">
        <v>18</v>
      </c>
    </row>
    <row r="1547" spans="5:11" ht="12.75">
      <c r="E1547" s="199">
        <f t="shared" si="0"/>
        <v>0</v>
      </c>
      <c r="F1547">
        <v>4</v>
      </c>
      <c r="G1547">
        <v>0</v>
      </c>
      <c r="H1547">
        <v>0</v>
      </c>
      <c r="I1547" t="s">
        <v>435</v>
      </c>
      <c r="J1547" t="s">
        <v>1878</v>
      </c>
      <c r="K1547">
        <v>18</v>
      </c>
    </row>
    <row r="1548" spans="5:11" ht="12.75">
      <c r="E1548" s="199">
        <f t="shared" si="0"/>
        <v>0</v>
      </c>
      <c r="F1548">
        <v>4</v>
      </c>
      <c r="G1548">
        <v>1</v>
      </c>
      <c r="H1548">
        <v>1</v>
      </c>
      <c r="I1548" t="s">
        <v>439</v>
      </c>
      <c r="J1548" t="s">
        <v>1879</v>
      </c>
      <c r="K1548">
        <v>18</v>
      </c>
    </row>
    <row r="1549" spans="5:11" ht="12.75">
      <c r="E1549" s="199">
        <f t="shared" si="0"/>
        <v>0</v>
      </c>
      <c r="F1549">
        <v>4</v>
      </c>
      <c r="G1549">
        <v>2</v>
      </c>
      <c r="H1549">
        <v>1</v>
      </c>
      <c r="I1549" t="s">
        <v>439</v>
      </c>
      <c r="J1549" t="s">
        <v>1880</v>
      </c>
      <c r="K1549">
        <v>18</v>
      </c>
    </row>
    <row r="1550" spans="5:11" ht="12.75">
      <c r="E1550" s="199">
        <f t="shared" si="0"/>
        <v>0</v>
      </c>
      <c r="F1550">
        <v>4</v>
      </c>
      <c r="G1550">
        <v>3</v>
      </c>
      <c r="H1550">
        <v>2</v>
      </c>
      <c r="I1550" t="s">
        <v>439</v>
      </c>
      <c r="J1550" t="s">
        <v>1881</v>
      </c>
      <c r="K1550">
        <v>18</v>
      </c>
    </row>
    <row r="1551" spans="5:11" ht="12.75">
      <c r="E1551" s="199">
        <f t="shared" si="0"/>
        <v>0</v>
      </c>
      <c r="F1551">
        <v>4</v>
      </c>
      <c r="G1551">
        <v>4</v>
      </c>
      <c r="H1551">
        <v>2</v>
      </c>
      <c r="I1551" t="s">
        <v>439</v>
      </c>
      <c r="J1551" t="s">
        <v>1879</v>
      </c>
      <c r="K1551">
        <v>18</v>
      </c>
    </row>
    <row r="1552" spans="5:11" ht="12.75">
      <c r="E1552" s="199">
        <f t="shared" si="0"/>
        <v>0</v>
      </c>
      <c r="F1552">
        <v>4</v>
      </c>
      <c r="G1552">
        <v>5</v>
      </c>
      <c r="H1552">
        <v>2</v>
      </c>
      <c r="I1552" t="s">
        <v>439</v>
      </c>
      <c r="J1552" t="s">
        <v>1882</v>
      </c>
      <c r="K1552">
        <v>18</v>
      </c>
    </row>
    <row r="1553" spans="5:11" ht="12.75">
      <c r="E1553" s="199">
        <f t="shared" si="0"/>
        <v>0</v>
      </c>
      <c r="F1553">
        <v>4</v>
      </c>
      <c r="G1553">
        <v>6</v>
      </c>
      <c r="H1553">
        <v>2</v>
      </c>
      <c r="I1553" t="s">
        <v>439</v>
      </c>
      <c r="J1553" t="s">
        <v>1883</v>
      </c>
      <c r="K1553">
        <v>18</v>
      </c>
    </row>
    <row r="1554" spans="5:11" ht="12.75">
      <c r="E1554" s="199">
        <f t="shared" si="0"/>
        <v>0</v>
      </c>
      <c r="F1554">
        <v>4</v>
      </c>
      <c r="G1554">
        <v>7</v>
      </c>
      <c r="H1554">
        <v>2</v>
      </c>
      <c r="I1554" t="s">
        <v>439</v>
      </c>
      <c r="J1554" t="s">
        <v>1884</v>
      </c>
      <c r="K1554">
        <v>18</v>
      </c>
    </row>
    <row r="1555" spans="5:11" ht="12.75">
      <c r="E1555" s="199">
        <f t="shared" si="0"/>
        <v>0</v>
      </c>
      <c r="F1555">
        <v>4</v>
      </c>
      <c r="G1555">
        <v>8</v>
      </c>
      <c r="H1555">
        <v>2</v>
      </c>
      <c r="I1555" t="s">
        <v>439</v>
      </c>
      <c r="J1555" t="s">
        <v>1880</v>
      </c>
      <c r="K1555">
        <v>18</v>
      </c>
    </row>
    <row r="1556" spans="5:11" ht="12.75">
      <c r="E1556" s="199">
        <f t="shared" si="0"/>
        <v>0</v>
      </c>
      <c r="F1556">
        <v>4</v>
      </c>
      <c r="G1556">
        <v>9</v>
      </c>
      <c r="H1556">
        <v>2</v>
      </c>
      <c r="I1556" t="s">
        <v>439</v>
      </c>
      <c r="J1556" t="s">
        <v>1885</v>
      </c>
      <c r="K1556">
        <v>18</v>
      </c>
    </row>
    <row r="1557" spans="5:11" ht="12.75">
      <c r="E1557" s="199">
        <f t="shared" si="0"/>
        <v>0</v>
      </c>
      <c r="F1557">
        <v>4</v>
      </c>
      <c r="G1557">
        <v>10</v>
      </c>
      <c r="H1557">
        <v>2</v>
      </c>
      <c r="I1557" t="s">
        <v>439</v>
      </c>
      <c r="J1557" t="s">
        <v>1886</v>
      </c>
      <c r="K1557">
        <v>18</v>
      </c>
    </row>
    <row r="1558" spans="5:11" ht="12.75">
      <c r="E1558" s="199">
        <f t="shared" si="0"/>
        <v>0</v>
      </c>
      <c r="F1558">
        <v>4</v>
      </c>
      <c r="G1558">
        <v>11</v>
      </c>
      <c r="H1558">
        <v>2</v>
      </c>
      <c r="I1558" t="s">
        <v>439</v>
      </c>
      <c r="J1558" t="s">
        <v>1887</v>
      </c>
      <c r="K1558">
        <v>18</v>
      </c>
    </row>
    <row r="1559" spans="5:11" ht="12.75">
      <c r="E1559" s="199">
        <f t="shared" si="0"/>
        <v>0</v>
      </c>
      <c r="F1559">
        <v>5</v>
      </c>
      <c r="G1559">
        <v>0</v>
      </c>
      <c r="H1559">
        <v>0</v>
      </c>
      <c r="I1559" t="s">
        <v>435</v>
      </c>
      <c r="J1559" t="s">
        <v>1888</v>
      </c>
      <c r="K1559">
        <v>18</v>
      </c>
    </row>
    <row r="1560" spans="5:11" ht="12.75">
      <c r="E1560" s="199">
        <f t="shared" si="0"/>
        <v>0</v>
      </c>
      <c r="F1560">
        <v>5</v>
      </c>
      <c r="G1560">
        <v>1</v>
      </c>
      <c r="H1560">
        <v>1</v>
      </c>
      <c r="I1560" t="s">
        <v>439</v>
      </c>
      <c r="J1560" t="s">
        <v>1889</v>
      </c>
      <c r="K1560">
        <v>18</v>
      </c>
    </row>
    <row r="1561" spans="5:11" ht="12.75">
      <c r="E1561" s="199">
        <f t="shared" si="0"/>
        <v>0</v>
      </c>
      <c r="F1561">
        <v>5</v>
      </c>
      <c r="G1561">
        <v>2</v>
      </c>
      <c r="H1561">
        <v>2</v>
      </c>
      <c r="I1561" t="s">
        <v>439</v>
      </c>
      <c r="J1561" t="s">
        <v>1890</v>
      </c>
      <c r="K1561">
        <v>18</v>
      </c>
    </row>
    <row r="1562" spans="5:11" ht="12.75">
      <c r="E1562" s="199">
        <f t="shared" si="0"/>
        <v>0</v>
      </c>
      <c r="F1562">
        <v>5</v>
      </c>
      <c r="G1562">
        <v>3</v>
      </c>
      <c r="H1562">
        <v>2</v>
      </c>
      <c r="I1562" t="s">
        <v>439</v>
      </c>
      <c r="J1562" t="s">
        <v>1891</v>
      </c>
      <c r="K1562">
        <v>18</v>
      </c>
    </row>
    <row r="1563" spans="5:11" ht="12.75">
      <c r="E1563" s="199">
        <f t="shared" si="0"/>
        <v>0</v>
      </c>
      <c r="F1563">
        <v>5</v>
      </c>
      <c r="G1563">
        <v>4</v>
      </c>
      <c r="H1563">
        <v>2</v>
      </c>
      <c r="I1563" t="s">
        <v>439</v>
      </c>
      <c r="J1563" t="s">
        <v>1889</v>
      </c>
      <c r="K1563">
        <v>18</v>
      </c>
    </row>
    <row r="1564" spans="5:11" ht="12.75">
      <c r="E1564" s="199">
        <f t="shared" si="0"/>
        <v>0</v>
      </c>
      <c r="F1564">
        <v>5</v>
      </c>
      <c r="G1564">
        <v>5</v>
      </c>
      <c r="H1564">
        <v>3</v>
      </c>
      <c r="I1564" t="s">
        <v>439</v>
      </c>
      <c r="J1564" t="s">
        <v>1892</v>
      </c>
      <c r="K1564">
        <v>18</v>
      </c>
    </row>
    <row r="1565" spans="5:11" ht="12.75">
      <c r="E1565" s="199">
        <f t="shared" si="0"/>
        <v>0</v>
      </c>
      <c r="F1565">
        <v>5</v>
      </c>
      <c r="G1565">
        <v>6</v>
      </c>
      <c r="H1565">
        <v>2</v>
      </c>
      <c r="I1565" t="s">
        <v>439</v>
      </c>
      <c r="J1565" t="s">
        <v>1893</v>
      </c>
      <c r="K1565">
        <v>18</v>
      </c>
    </row>
    <row r="1566" spans="5:11" ht="12.75">
      <c r="E1566" s="199">
        <f t="shared" si="0"/>
        <v>0</v>
      </c>
      <c r="F1566">
        <v>5</v>
      </c>
      <c r="G1566">
        <v>7</v>
      </c>
      <c r="H1566">
        <v>2</v>
      </c>
      <c r="I1566" t="s">
        <v>439</v>
      </c>
      <c r="J1566" t="s">
        <v>1894</v>
      </c>
      <c r="K1566">
        <v>18</v>
      </c>
    </row>
    <row r="1567" spans="5:11" ht="12.75">
      <c r="E1567" s="199">
        <f t="shared" si="0"/>
        <v>0</v>
      </c>
      <c r="F1567">
        <v>5</v>
      </c>
      <c r="G1567">
        <v>8</v>
      </c>
      <c r="H1567">
        <v>2</v>
      </c>
      <c r="I1567" t="s">
        <v>439</v>
      </c>
      <c r="J1567" t="s">
        <v>1895</v>
      </c>
      <c r="K1567">
        <v>18</v>
      </c>
    </row>
    <row r="1568" spans="5:11" ht="12.75">
      <c r="E1568" s="199">
        <f t="shared" si="0"/>
        <v>0</v>
      </c>
      <c r="F1568">
        <v>5</v>
      </c>
      <c r="G1568">
        <v>9</v>
      </c>
      <c r="H1568">
        <v>2</v>
      </c>
      <c r="I1568" t="s">
        <v>439</v>
      </c>
      <c r="J1568" t="s">
        <v>1896</v>
      </c>
      <c r="K1568">
        <v>18</v>
      </c>
    </row>
    <row r="1569" spans="5:11" ht="12.75">
      <c r="E1569" s="199">
        <f t="shared" si="0"/>
        <v>0</v>
      </c>
      <c r="F1569">
        <v>5</v>
      </c>
      <c r="G1569">
        <v>11</v>
      </c>
      <c r="H1569">
        <v>2</v>
      </c>
      <c r="I1569" t="s">
        <v>439</v>
      </c>
      <c r="J1569" t="s">
        <v>1897</v>
      </c>
      <c r="K1569">
        <v>18</v>
      </c>
    </row>
    <row r="1570" spans="5:11" ht="12.75">
      <c r="E1570" s="199">
        <f t="shared" si="0"/>
        <v>0</v>
      </c>
      <c r="F1570">
        <v>6</v>
      </c>
      <c r="G1570">
        <v>0</v>
      </c>
      <c r="H1570">
        <v>0</v>
      </c>
      <c r="I1570" t="s">
        <v>435</v>
      </c>
      <c r="J1570" t="s">
        <v>1898</v>
      </c>
      <c r="K1570">
        <v>18</v>
      </c>
    </row>
    <row r="1571" spans="5:11" ht="12.75">
      <c r="E1571" s="199">
        <f t="shared" si="0"/>
        <v>0</v>
      </c>
      <c r="F1571">
        <v>6</v>
      </c>
      <c r="G1571">
        <v>1</v>
      </c>
      <c r="H1571">
        <v>2</v>
      </c>
      <c r="I1571" t="s">
        <v>439</v>
      </c>
      <c r="J1571" t="s">
        <v>1899</v>
      </c>
      <c r="K1571">
        <v>18</v>
      </c>
    </row>
    <row r="1572" spans="5:11" ht="12.75">
      <c r="E1572" s="199">
        <f t="shared" si="0"/>
        <v>0</v>
      </c>
      <c r="F1572">
        <v>6</v>
      </c>
      <c r="G1572">
        <v>2</v>
      </c>
      <c r="H1572">
        <v>3</v>
      </c>
      <c r="I1572" t="s">
        <v>439</v>
      </c>
      <c r="J1572" t="s">
        <v>1900</v>
      </c>
      <c r="K1572">
        <v>18</v>
      </c>
    </row>
    <row r="1573" spans="5:11" ht="12.75">
      <c r="E1573" s="199">
        <f t="shared" si="0"/>
        <v>0</v>
      </c>
      <c r="F1573">
        <v>6</v>
      </c>
      <c r="G1573">
        <v>3</v>
      </c>
      <c r="H1573">
        <v>2</v>
      </c>
      <c r="I1573" t="s">
        <v>439</v>
      </c>
      <c r="J1573" t="s">
        <v>1901</v>
      </c>
      <c r="K1573">
        <v>18</v>
      </c>
    </row>
    <row r="1574" spans="5:11" ht="12.75">
      <c r="E1574" s="199">
        <f t="shared" si="0"/>
        <v>0</v>
      </c>
      <c r="F1574">
        <v>6</v>
      </c>
      <c r="G1574">
        <v>4</v>
      </c>
      <c r="H1574">
        <v>2</v>
      </c>
      <c r="I1574" t="s">
        <v>439</v>
      </c>
      <c r="J1574" t="s">
        <v>1902</v>
      </c>
      <c r="K1574">
        <v>18</v>
      </c>
    </row>
    <row r="1575" spans="5:11" ht="12.75">
      <c r="E1575" s="199">
        <f t="shared" si="0"/>
        <v>0</v>
      </c>
      <c r="F1575">
        <v>6</v>
      </c>
      <c r="G1575">
        <v>5</v>
      </c>
      <c r="H1575">
        <v>2</v>
      </c>
      <c r="I1575" t="s">
        <v>439</v>
      </c>
      <c r="J1575" t="s">
        <v>1903</v>
      </c>
      <c r="K1575">
        <v>18</v>
      </c>
    </row>
    <row r="1576" spans="5:11" ht="12.75">
      <c r="E1576" s="199">
        <f t="shared" si="0"/>
        <v>0</v>
      </c>
      <c r="F1576">
        <v>6</v>
      </c>
      <c r="G1576">
        <v>6</v>
      </c>
      <c r="H1576">
        <v>2</v>
      </c>
      <c r="I1576" t="s">
        <v>439</v>
      </c>
      <c r="J1576" t="s">
        <v>1904</v>
      </c>
      <c r="K1576">
        <v>18</v>
      </c>
    </row>
    <row r="1577" spans="5:11" ht="12.75">
      <c r="E1577" s="199">
        <f t="shared" si="0"/>
        <v>0</v>
      </c>
      <c r="F1577">
        <v>7</v>
      </c>
      <c r="G1577">
        <v>0</v>
      </c>
      <c r="H1577">
        <v>0</v>
      </c>
      <c r="I1577" t="s">
        <v>435</v>
      </c>
      <c r="J1577" t="s">
        <v>1018</v>
      </c>
      <c r="K1577">
        <v>18</v>
      </c>
    </row>
    <row r="1578" spans="5:11" ht="12.75">
      <c r="E1578" s="199">
        <f t="shared" si="0"/>
        <v>0</v>
      </c>
      <c r="F1578">
        <v>7</v>
      </c>
      <c r="G1578">
        <v>1</v>
      </c>
      <c r="H1578">
        <v>2</v>
      </c>
      <c r="I1578" t="s">
        <v>439</v>
      </c>
      <c r="J1578" t="s">
        <v>1905</v>
      </c>
      <c r="K1578">
        <v>18</v>
      </c>
    </row>
    <row r="1579" spans="5:11" ht="12.75">
      <c r="E1579" s="199">
        <f t="shared" si="0"/>
        <v>0</v>
      </c>
      <c r="F1579">
        <v>7</v>
      </c>
      <c r="G1579">
        <v>2</v>
      </c>
      <c r="H1579">
        <v>3</v>
      </c>
      <c r="I1579" t="s">
        <v>439</v>
      </c>
      <c r="J1579" t="s">
        <v>1906</v>
      </c>
      <c r="K1579">
        <v>18</v>
      </c>
    </row>
    <row r="1580" spans="5:11" ht="12.75">
      <c r="E1580" s="199">
        <f t="shared" si="0"/>
        <v>0</v>
      </c>
      <c r="F1580">
        <v>7</v>
      </c>
      <c r="G1580">
        <v>3</v>
      </c>
      <c r="H1580">
        <v>3</v>
      </c>
      <c r="I1580" t="s">
        <v>439</v>
      </c>
      <c r="J1580" t="s">
        <v>1907</v>
      </c>
      <c r="K1580">
        <v>18</v>
      </c>
    </row>
    <row r="1581" spans="5:11" ht="12.75">
      <c r="E1581" s="199">
        <f t="shared" si="0"/>
        <v>0</v>
      </c>
      <c r="F1581">
        <v>7</v>
      </c>
      <c r="G1581">
        <v>4</v>
      </c>
      <c r="H1581">
        <v>3</v>
      </c>
      <c r="I1581" t="s">
        <v>439</v>
      </c>
      <c r="J1581" t="s">
        <v>1908</v>
      </c>
      <c r="K1581">
        <v>18</v>
      </c>
    </row>
    <row r="1582" spans="5:11" ht="12.75">
      <c r="E1582" s="199">
        <f t="shared" si="0"/>
        <v>0</v>
      </c>
      <c r="F1582">
        <v>7</v>
      </c>
      <c r="G1582">
        <v>5</v>
      </c>
      <c r="H1582">
        <v>2</v>
      </c>
      <c r="I1582" t="s">
        <v>439</v>
      </c>
      <c r="J1582" t="s">
        <v>1909</v>
      </c>
      <c r="K1582">
        <v>18</v>
      </c>
    </row>
    <row r="1583" spans="5:11" ht="12.75">
      <c r="E1583" s="199">
        <f t="shared" si="0"/>
        <v>0</v>
      </c>
      <c r="F1583">
        <v>7</v>
      </c>
      <c r="G1583">
        <v>6</v>
      </c>
      <c r="H1583">
        <v>2</v>
      </c>
      <c r="I1583" t="s">
        <v>439</v>
      </c>
      <c r="J1583" t="s">
        <v>1910</v>
      </c>
      <c r="K1583">
        <v>18</v>
      </c>
    </row>
    <row r="1584" spans="5:11" ht="12.75">
      <c r="E1584" s="199">
        <f t="shared" si="0"/>
        <v>0</v>
      </c>
      <c r="F1584">
        <v>7</v>
      </c>
      <c r="G1584">
        <v>7</v>
      </c>
      <c r="H1584">
        <v>2</v>
      </c>
      <c r="I1584" t="s">
        <v>439</v>
      </c>
      <c r="J1584" t="s">
        <v>1911</v>
      </c>
      <c r="K1584">
        <v>18</v>
      </c>
    </row>
    <row r="1585" spans="5:11" ht="12.75">
      <c r="E1585" s="199">
        <f t="shared" si="0"/>
        <v>0</v>
      </c>
      <c r="F1585">
        <v>7</v>
      </c>
      <c r="G1585">
        <v>8</v>
      </c>
      <c r="H1585">
        <v>3</v>
      </c>
      <c r="I1585" t="s">
        <v>439</v>
      </c>
      <c r="J1585" t="s">
        <v>1912</v>
      </c>
      <c r="K1585">
        <v>18</v>
      </c>
    </row>
    <row r="1586" spans="5:11" ht="12.75">
      <c r="E1586" s="199">
        <f t="shared" si="0"/>
        <v>0</v>
      </c>
      <c r="F1586">
        <v>7</v>
      </c>
      <c r="G1586">
        <v>9</v>
      </c>
      <c r="H1586">
        <v>2</v>
      </c>
      <c r="I1586" t="s">
        <v>439</v>
      </c>
      <c r="J1586" t="s">
        <v>1913</v>
      </c>
      <c r="K1586">
        <v>18</v>
      </c>
    </row>
    <row r="1587" spans="5:11" ht="12.75">
      <c r="E1587" s="199">
        <f t="shared" si="0"/>
        <v>0</v>
      </c>
      <c r="F1587">
        <v>7</v>
      </c>
      <c r="G1587">
        <v>10</v>
      </c>
      <c r="H1587">
        <v>2</v>
      </c>
      <c r="I1587" t="s">
        <v>439</v>
      </c>
      <c r="J1587" t="s">
        <v>1914</v>
      </c>
      <c r="K1587">
        <v>18</v>
      </c>
    </row>
    <row r="1588" spans="5:11" ht="12.75">
      <c r="E1588" s="199">
        <f t="shared" si="0"/>
        <v>0</v>
      </c>
      <c r="F1588">
        <v>8</v>
      </c>
      <c r="G1588">
        <v>0</v>
      </c>
      <c r="H1588">
        <v>0</v>
      </c>
      <c r="I1588" t="s">
        <v>435</v>
      </c>
      <c r="J1588" t="s">
        <v>1915</v>
      </c>
      <c r="K1588">
        <v>18</v>
      </c>
    </row>
    <row r="1589" spans="5:11" ht="12.75">
      <c r="E1589" s="199">
        <f t="shared" si="0"/>
        <v>0</v>
      </c>
      <c r="F1589">
        <v>8</v>
      </c>
      <c r="G1589">
        <v>1</v>
      </c>
      <c r="H1589">
        <v>1</v>
      </c>
      <c r="I1589" t="s">
        <v>439</v>
      </c>
      <c r="J1589" t="s">
        <v>1916</v>
      </c>
      <c r="K1589">
        <v>18</v>
      </c>
    </row>
    <row r="1590" spans="5:11" ht="12.75">
      <c r="E1590" s="199">
        <f t="shared" si="0"/>
        <v>0</v>
      </c>
      <c r="F1590">
        <v>8</v>
      </c>
      <c r="G1590">
        <v>2</v>
      </c>
      <c r="H1590">
        <v>2</v>
      </c>
      <c r="I1590" t="s">
        <v>439</v>
      </c>
      <c r="J1590" t="s">
        <v>1917</v>
      </c>
      <c r="K1590">
        <v>18</v>
      </c>
    </row>
    <row r="1591" spans="5:11" ht="12.75">
      <c r="E1591" s="199">
        <f t="shared" si="0"/>
        <v>0</v>
      </c>
      <c r="F1591">
        <v>8</v>
      </c>
      <c r="G1591">
        <v>3</v>
      </c>
      <c r="H1591">
        <v>2</v>
      </c>
      <c r="I1591" t="s">
        <v>439</v>
      </c>
      <c r="J1591" t="s">
        <v>1918</v>
      </c>
      <c r="K1591">
        <v>18</v>
      </c>
    </row>
    <row r="1592" spans="5:11" ht="12.75">
      <c r="E1592" s="199">
        <f t="shared" si="0"/>
        <v>0</v>
      </c>
      <c r="F1592">
        <v>8</v>
      </c>
      <c r="G1592">
        <v>4</v>
      </c>
      <c r="H1592">
        <v>2</v>
      </c>
      <c r="I1592" t="s">
        <v>439</v>
      </c>
      <c r="J1592" t="s">
        <v>1916</v>
      </c>
      <c r="K1592">
        <v>18</v>
      </c>
    </row>
    <row r="1593" spans="5:11" ht="12.75">
      <c r="E1593" s="199">
        <f t="shared" si="0"/>
        <v>0</v>
      </c>
      <c r="F1593">
        <v>8</v>
      </c>
      <c r="G1593">
        <v>5</v>
      </c>
      <c r="H1593">
        <v>3</v>
      </c>
      <c r="I1593" t="s">
        <v>439</v>
      </c>
      <c r="J1593" t="s">
        <v>1919</v>
      </c>
      <c r="K1593">
        <v>18</v>
      </c>
    </row>
    <row r="1594" spans="5:11" ht="12.75">
      <c r="E1594" s="199">
        <f t="shared" si="0"/>
        <v>0</v>
      </c>
      <c r="F1594">
        <v>9</v>
      </c>
      <c r="G1594">
        <v>0</v>
      </c>
      <c r="H1594">
        <v>0</v>
      </c>
      <c r="I1594" t="s">
        <v>435</v>
      </c>
      <c r="J1594" t="s">
        <v>1920</v>
      </c>
      <c r="K1594">
        <v>18</v>
      </c>
    </row>
    <row r="1595" spans="5:11" ht="12.75">
      <c r="E1595" s="199">
        <f t="shared" si="0"/>
        <v>0</v>
      </c>
      <c r="F1595">
        <v>9</v>
      </c>
      <c r="G1595">
        <v>1</v>
      </c>
      <c r="H1595">
        <v>1</v>
      </c>
      <c r="I1595" t="s">
        <v>439</v>
      </c>
      <c r="J1595" t="s">
        <v>1921</v>
      </c>
      <c r="K1595">
        <v>18</v>
      </c>
    </row>
    <row r="1596" spans="5:11" ht="12.75">
      <c r="E1596" s="199">
        <f t="shared" si="0"/>
        <v>0</v>
      </c>
      <c r="F1596">
        <v>9</v>
      </c>
      <c r="G1596">
        <v>2</v>
      </c>
      <c r="H1596">
        <v>3</v>
      </c>
      <c r="I1596" t="s">
        <v>439</v>
      </c>
      <c r="J1596" t="s">
        <v>1922</v>
      </c>
      <c r="K1596">
        <v>18</v>
      </c>
    </row>
    <row r="1597" spans="5:11" ht="12.75">
      <c r="E1597" s="199">
        <f t="shared" si="0"/>
        <v>0</v>
      </c>
      <c r="F1597">
        <v>9</v>
      </c>
      <c r="G1597">
        <v>3</v>
      </c>
      <c r="H1597">
        <v>2</v>
      </c>
      <c r="I1597" t="s">
        <v>439</v>
      </c>
      <c r="J1597" t="s">
        <v>1923</v>
      </c>
      <c r="K1597">
        <v>18</v>
      </c>
    </row>
    <row r="1598" spans="5:11" ht="12.75">
      <c r="E1598" s="199">
        <f t="shared" si="0"/>
        <v>0</v>
      </c>
      <c r="F1598">
        <v>9</v>
      </c>
      <c r="G1598">
        <v>4</v>
      </c>
      <c r="H1598">
        <v>2</v>
      </c>
      <c r="I1598" t="s">
        <v>439</v>
      </c>
      <c r="J1598" t="s">
        <v>1921</v>
      </c>
      <c r="K1598">
        <v>18</v>
      </c>
    </row>
    <row r="1599" spans="5:11" ht="12.75">
      <c r="E1599" s="199">
        <f t="shared" si="0"/>
        <v>0</v>
      </c>
      <c r="F1599">
        <v>9</v>
      </c>
      <c r="G1599">
        <v>5</v>
      </c>
      <c r="H1599">
        <v>3</v>
      </c>
      <c r="I1599" t="s">
        <v>439</v>
      </c>
      <c r="J1599" t="s">
        <v>1924</v>
      </c>
      <c r="K1599">
        <v>18</v>
      </c>
    </row>
    <row r="1600" spans="5:11" ht="12.75">
      <c r="E1600" s="199">
        <f t="shared" si="0"/>
        <v>0</v>
      </c>
      <c r="F1600">
        <v>9</v>
      </c>
      <c r="G1600">
        <v>6</v>
      </c>
      <c r="H1600">
        <v>3</v>
      </c>
      <c r="I1600" t="s">
        <v>439</v>
      </c>
      <c r="J1600" t="s">
        <v>1925</v>
      </c>
      <c r="K1600">
        <v>18</v>
      </c>
    </row>
    <row r="1601" spans="5:11" ht="12.75">
      <c r="E1601" s="199">
        <f t="shared" si="0"/>
        <v>0</v>
      </c>
      <c r="F1601">
        <v>9</v>
      </c>
      <c r="G1601">
        <v>7</v>
      </c>
      <c r="H1601">
        <v>2</v>
      </c>
      <c r="I1601" t="s">
        <v>439</v>
      </c>
      <c r="J1601" t="s">
        <v>1926</v>
      </c>
      <c r="K1601">
        <v>18</v>
      </c>
    </row>
    <row r="1602" spans="5:11" ht="12.75">
      <c r="E1602" s="199">
        <f t="shared" si="0"/>
        <v>0</v>
      </c>
      <c r="F1602">
        <v>9</v>
      </c>
      <c r="G1602">
        <v>8</v>
      </c>
      <c r="H1602">
        <v>2</v>
      </c>
      <c r="I1602" t="s">
        <v>439</v>
      </c>
      <c r="J1602" t="s">
        <v>1927</v>
      </c>
      <c r="K1602">
        <v>18</v>
      </c>
    </row>
    <row r="1603" spans="5:11" ht="12.75">
      <c r="E1603" s="199">
        <f t="shared" si="0"/>
        <v>0</v>
      </c>
      <c r="F1603">
        <v>10</v>
      </c>
      <c r="G1603">
        <v>0</v>
      </c>
      <c r="H1603">
        <v>0</v>
      </c>
      <c r="I1603" t="s">
        <v>435</v>
      </c>
      <c r="J1603" t="s">
        <v>1928</v>
      </c>
      <c r="K1603">
        <v>18</v>
      </c>
    </row>
    <row r="1604" spans="5:11" ht="12.75">
      <c r="E1604" s="199">
        <f t="shared" si="0"/>
        <v>0</v>
      </c>
      <c r="F1604">
        <v>10</v>
      </c>
      <c r="G1604">
        <v>1</v>
      </c>
      <c r="H1604">
        <v>1</v>
      </c>
      <c r="I1604" t="s">
        <v>439</v>
      </c>
      <c r="J1604" t="s">
        <v>1929</v>
      </c>
      <c r="K1604">
        <v>18</v>
      </c>
    </row>
    <row r="1605" spans="5:11" ht="12.75">
      <c r="E1605" s="199">
        <f t="shared" si="0"/>
        <v>0</v>
      </c>
      <c r="F1605">
        <v>10</v>
      </c>
      <c r="G1605">
        <v>2</v>
      </c>
      <c r="H1605">
        <v>2</v>
      </c>
      <c r="I1605" t="s">
        <v>439</v>
      </c>
      <c r="J1605" t="s">
        <v>1464</v>
      </c>
      <c r="K1605">
        <v>18</v>
      </c>
    </row>
    <row r="1606" spans="5:11" ht="12.75">
      <c r="E1606" s="199">
        <f t="shared" si="0"/>
        <v>0</v>
      </c>
      <c r="F1606">
        <v>10</v>
      </c>
      <c r="G1606">
        <v>3</v>
      </c>
      <c r="H1606">
        <v>2</v>
      </c>
      <c r="I1606" t="s">
        <v>439</v>
      </c>
      <c r="J1606" t="s">
        <v>1862</v>
      </c>
      <c r="K1606">
        <v>18</v>
      </c>
    </row>
    <row r="1607" spans="5:11" ht="12.75">
      <c r="E1607" s="199">
        <f t="shared" si="0"/>
        <v>0</v>
      </c>
      <c r="F1607">
        <v>10</v>
      </c>
      <c r="G1607">
        <v>4</v>
      </c>
      <c r="H1607">
        <v>2</v>
      </c>
      <c r="I1607" t="s">
        <v>439</v>
      </c>
      <c r="J1607" t="s">
        <v>1929</v>
      </c>
      <c r="K1607">
        <v>18</v>
      </c>
    </row>
    <row r="1608" spans="5:11" ht="12.75">
      <c r="E1608" s="199">
        <f t="shared" si="0"/>
        <v>0</v>
      </c>
      <c r="F1608">
        <v>10</v>
      </c>
      <c r="G1608">
        <v>5</v>
      </c>
      <c r="H1608">
        <v>2</v>
      </c>
      <c r="I1608" t="s">
        <v>439</v>
      </c>
      <c r="J1608" t="s">
        <v>1930</v>
      </c>
      <c r="K1608">
        <v>18</v>
      </c>
    </row>
    <row r="1609" spans="5:11" ht="12.75">
      <c r="E1609" s="199">
        <f t="shared" si="0"/>
        <v>0</v>
      </c>
      <c r="F1609">
        <v>10</v>
      </c>
      <c r="G1609">
        <v>6</v>
      </c>
      <c r="H1609">
        <v>2</v>
      </c>
      <c r="I1609" t="s">
        <v>439</v>
      </c>
      <c r="J1609" t="s">
        <v>1931</v>
      </c>
      <c r="K1609">
        <v>18</v>
      </c>
    </row>
    <row r="1610" spans="5:11" ht="12.75">
      <c r="E1610" s="199">
        <f t="shared" si="0"/>
        <v>0</v>
      </c>
      <c r="F1610">
        <v>10</v>
      </c>
      <c r="G1610">
        <v>7</v>
      </c>
      <c r="H1610">
        <v>2</v>
      </c>
      <c r="I1610" t="s">
        <v>439</v>
      </c>
      <c r="J1610" t="s">
        <v>1932</v>
      </c>
      <c r="K1610">
        <v>18</v>
      </c>
    </row>
    <row r="1611" spans="5:11" ht="12.75">
      <c r="E1611" s="199">
        <f t="shared" si="0"/>
        <v>0</v>
      </c>
      <c r="F1611">
        <v>11</v>
      </c>
      <c r="G1611">
        <v>0</v>
      </c>
      <c r="H1611">
        <v>0</v>
      </c>
      <c r="I1611" t="s">
        <v>435</v>
      </c>
      <c r="J1611" t="s">
        <v>1933</v>
      </c>
      <c r="K1611">
        <v>18</v>
      </c>
    </row>
    <row r="1612" spans="5:11" ht="12.75">
      <c r="E1612" s="199">
        <f t="shared" si="0"/>
        <v>0</v>
      </c>
      <c r="F1612">
        <v>11</v>
      </c>
      <c r="G1612">
        <v>1</v>
      </c>
      <c r="H1612">
        <v>1</v>
      </c>
      <c r="I1612" t="s">
        <v>439</v>
      </c>
      <c r="J1612" t="s">
        <v>1934</v>
      </c>
      <c r="K1612">
        <v>18</v>
      </c>
    </row>
    <row r="1613" spans="5:11" ht="12.75">
      <c r="E1613" s="199">
        <f t="shared" si="0"/>
        <v>0</v>
      </c>
      <c r="F1613">
        <v>11</v>
      </c>
      <c r="G1613">
        <v>2</v>
      </c>
      <c r="H1613">
        <v>2</v>
      </c>
      <c r="I1613" t="s">
        <v>439</v>
      </c>
      <c r="J1613" t="s">
        <v>1935</v>
      </c>
      <c r="K1613">
        <v>18</v>
      </c>
    </row>
    <row r="1614" spans="5:11" ht="12.75">
      <c r="E1614" s="199">
        <f t="shared" si="0"/>
        <v>0</v>
      </c>
      <c r="F1614">
        <v>11</v>
      </c>
      <c r="G1614">
        <v>3</v>
      </c>
      <c r="H1614">
        <v>2</v>
      </c>
      <c r="I1614" t="s">
        <v>439</v>
      </c>
      <c r="J1614" t="s">
        <v>1936</v>
      </c>
      <c r="K1614">
        <v>18</v>
      </c>
    </row>
    <row r="1615" spans="5:11" ht="12.75">
      <c r="E1615" s="199">
        <f t="shared" si="0"/>
        <v>0</v>
      </c>
      <c r="F1615">
        <v>11</v>
      </c>
      <c r="G1615">
        <v>4</v>
      </c>
      <c r="H1615">
        <v>2</v>
      </c>
      <c r="I1615" t="s">
        <v>439</v>
      </c>
      <c r="J1615" t="s">
        <v>1937</v>
      </c>
      <c r="K1615">
        <v>18</v>
      </c>
    </row>
    <row r="1616" spans="5:11" ht="12.75">
      <c r="E1616" s="199">
        <f t="shared" si="0"/>
        <v>0</v>
      </c>
      <c r="F1616">
        <v>11</v>
      </c>
      <c r="G1616">
        <v>5</v>
      </c>
      <c r="H1616">
        <v>2</v>
      </c>
      <c r="I1616" t="s">
        <v>439</v>
      </c>
      <c r="J1616" t="s">
        <v>1934</v>
      </c>
      <c r="K1616">
        <v>18</v>
      </c>
    </row>
    <row r="1617" spans="5:11" ht="12.75">
      <c r="E1617" s="199">
        <f t="shared" si="0"/>
        <v>0</v>
      </c>
      <c r="F1617">
        <v>11</v>
      </c>
      <c r="G1617">
        <v>6</v>
      </c>
      <c r="H1617">
        <v>2</v>
      </c>
      <c r="I1617" t="s">
        <v>439</v>
      </c>
      <c r="J1617" t="s">
        <v>1938</v>
      </c>
      <c r="K1617">
        <v>18</v>
      </c>
    </row>
    <row r="1618" spans="5:11" ht="12.75">
      <c r="E1618" s="199">
        <f t="shared" si="0"/>
        <v>0</v>
      </c>
      <c r="F1618">
        <v>11</v>
      </c>
      <c r="G1618">
        <v>7</v>
      </c>
      <c r="H1618">
        <v>3</v>
      </c>
      <c r="I1618" t="s">
        <v>439</v>
      </c>
      <c r="J1618" t="s">
        <v>1939</v>
      </c>
      <c r="K1618">
        <v>18</v>
      </c>
    </row>
    <row r="1619" spans="5:11" ht="12.75">
      <c r="E1619" s="199">
        <f t="shared" si="0"/>
        <v>0</v>
      </c>
      <c r="F1619">
        <v>11</v>
      </c>
      <c r="G1619">
        <v>8</v>
      </c>
      <c r="H1619">
        <v>3</v>
      </c>
      <c r="I1619" t="s">
        <v>439</v>
      </c>
      <c r="J1619" t="s">
        <v>1940</v>
      </c>
      <c r="K1619">
        <v>18</v>
      </c>
    </row>
    <row r="1620" spans="5:11" ht="12.75">
      <c r="E1620" s="199">
        <f t="shared" si="0"/>
        <v>0</v>
      </c>
      <c r="F1620">
        <v>11</v>
      </c>
      <c r="G1620">
        <v>9</v>
      </c>
      <c r="H1620">
        <v>2</v>
      </c>
      <c r="I1620" t="s">
        <v>439</v>
      </c>
      <c r="J1620" t="s">
        <v>1941</v>
      </c>
      <c r="K1620">
        <v>18</v>
      </c>
    </row>
    <row r="1621" spans="5:11" ht="12.75">
      <c r="E1621" s="199">
        <f t="shared" si="0"/>
        <v>0</v>
      </c>
      <c r="F1621">
        <v>11</v>
      </c>
      <c r="G1621">
        <v>10</v>
      </c>
      <c r="H1621">
        <v>2</v>
      </c>
      <c r="I1621" t="s">
        <v>439</v>
      </c>
      <c r="J1621" t="s">
        <v>1942</v>
      </c>
      <c r="K1621">
        <v>18</v>
      </c>
    </row>
    <row r="1622" spans="5:11" ht="12.75">
      <c r="E1622" s="199">
        <f t="shared" si="0"/>
        <v>0</v>
      </c>
      <c r="F1622">
        <v>12</v>
      </c>
      <c r="G1622">
        <v>0</v>
      </c>
      <c r="H1622">
        <v>0</v>
      </c>
      <c r="I1622" t="s">
        <v>435</v>
      </c>
      <c r="J1622" t="s">
        <v>1943</v>
      </c>
      <c r="K1622">
        <v>18</v>
      </c>
    </row>
    <row r="1623" spans="5:11" ht="12.75">
      <c r="E1623" s="199">
        <f t="shared" si="0"/>
        <v>0</v>
      </c>
      <c r="F1623">
        <v>12</v>
      </c>
      <c r="G1623">
        <v>1</v>
      </c>
      <c r="H1623">
        <v>2</v>
      </c>
      <c r="I1623" t="s">
        <v>439</v>
      </c>
      <c r="J1623" t="s">
        <v>1944</v>
      </c>
      <c r="K1623">
        <v>18</v>
      </c>
    </row>
    <row r="1624" spans="5:11" ht="12.75">
      <c r="E1624" s="199">
        <f t="shared" si="0"/>
        <v>0</v>
      </c>
      <c r="F1624">
        <v>12</v>
      </c>
      <c r="G1624">
        <v>2</v>
      </c>
      <c r="H1624">
        <v>2</v>
      </c>
      <c r="I1624" t="s">
        <v>439</v>
      </c>
      <c r="J1624" t="s">
        <v>1945</v>
      </c>
      <c r="K1624">
        <v>18</v>
      </c>
    </row>
    <row r="1625" spans="5:11" ht="12.75">
      <c r="E1625" s="199">
        <f t="shared" si="0"/>
        <v>0</v>
      </c>
      <c r="F1625">
        <v>12</v>
      </c>
      <c r="G1625">
        <v>3</v>
      </c>
      <c r="H1625">
        <v>2</v>
      </c>
      <c r="I1625" t="s">
        <v>439</v>
      </c>
      <c r="J1625" t="s">
        <v>1946</v>
      </c>
      <c r="K1625">
        <v>18</v>
      </c>
    </row>
    <row r="1626" spans="5:11" ht="12.75">
      <c r="E1626" s="199">
        <f t="shared" si="0"/>
        <v>0</v>
      </c>
      <c r="F1626">
        <v>12</v>
      </c>
      <c r="G1626">
        <v>4</v>
      </c>
      <c r="H1626">
        <v>2</v>
      </c>
      <c r="I1626" t="s">
        <v>439</v>
      </c>
      <c r="J1626" t="s">
        <v>1947</v>
      </c>
      <c r="K1626">
        <v>18</v>
      </c>
    </row>
    <row r="1627" spans="5:11" ht="12.75">
      <c r="E1627" s="199">
        <f t="shared" si="0"/>
        <v>0</v>
      </c>
      <c r="F1627">
        <v>12</v>
      </c>
      <c r="G1627">
        <v>5</v>
      </c>
      <c r="H1627">
        <v>3</v>
      </c>
      <c r="I1627" t="s">
        <v>439</v>
      </c>
      <c r="J1627" t="s">
        <v>1948</v>
      </c>
      <c r="K1627">
        <v>18</v>
      </c>
    </row>
    <row r="1628" spans="5:11" ht="12.75">
      <c r="E1628" s="199">
        <f t="shared" si="0"/>
        <v>0</v>
      </c>
      <c r="F1628">
        <v>12</v>
      </c>
      <c r="G1628">
        <v>6</v>
      </c>
      <c r="H1628">
        <v>3</v>
      </c>
      <c r="I1628" t="s">
        <v>439</v>
      </c>
      <c r="J1628" t="s">
        <v>1949</v>
      </c>
      <c r="K1628">
        <v>18</v>
      </c>
    </row>
    <row r="1629" spans="5:11" ht="12.75">
      <c r="E1629" s="199">
        <f t="shared" si="0"/>
        <v>0</v>
      </c>
      <c r="F1629">
        <v>12</v>
      </c>
      <c r="G1629">
        <v>7</v>
      </c>
      <c r="H1629">
        <v>3</v>
      </c>
      <c r="I1629" t="s">
        <v>439</v>
      </c>
      <c r="J1629" t="s">
        <v>1950</v>
      </c>
      <c r="K1629">
        <v>18</v>
      </c>
    </row>
    <row r="1630" spans="5:11" ht="12.75">
      <c r="E1630" s="199">
        <f t="shared" si="0"/>
        <v>0</v>
      </c>
      <c r="F1630">
        <v>13</v>
      </c>
      <c r="G1630">
        <v>0</v>
      </c>
      <c r="H1630">
        <v>0</v>
      </c>
      <c r="I1630" t="s">
        <v>435</v>
      </c>
      <c r="J1630" t="s">
        <v>1951</v>
      </c>
      <c r="K1630">
        <v>18</v>
      </c>
    </row>
    <row r="1631" spans="5:11" ht="12.75">
      <c r="E1631" s="199">
        <f t="shared" si="0"/>
        <v>0</v>
      </c>
      <c r="F1631">
        <v>13</v>
      </c>
      <c r="G1631">
        <v>1</v>
      </c>
      <c r="H1631">
        <v>2</v>
      </c>
      <c r="I1631" t="s">
        <v>439</v>
      </c>
      <c r="J1631" t="s">
        <v>1952</v>
      </c>
      <c r="K1631">
        <v>18</v>
      </c>
    </row>
    <row r="1632" spans="5:11" ht="12.75">
      <c r="E1632" s="199">
        <f t="shared" si="0"/>
        <v>0</v>
      </c>
      <c r="F1632">
        <v>13</v>
      </c>
      <c r="G1632">
        <v>2</v>
      </c>
      <c r="H1632">
        <v>2</v>
      </c>
      <c r="I1632" t="s">
        <v>439</v>
      </c>
      <c r="J1632" t="s">
        <v>1953</v>
      </c>
      <c r="K1632">
        <v>18</v>
      </c>
    </row>
    <row r="1633" spans="5:11" ht="12.75">
      <c r="E1633" s="199">
        <f t="shared" si="0"/>
        <v>0</v>
      </c>
      <c r="F1633">
        <v>13</v>
      </c>
      <c r="G1633">
        <v>3</v>
      </c>
      <c r="H1633">
        <v>2</v>
      </c>
      <c r="I1633" t="s">
        <v>439</v>
      </c>
      <c r="J1633" t="s">
        <v>1954</v>
      </c>
      <c r="K1633">
        <v>18</v>
      </c>
    </row>
    <row r="1634" spans="5:11" ht="12.75">
      <c r="E1634" s="199">
        <f t="shared" si="0"/>
        <v>0</v>
      </c>
      <c r="F1634">
        <v>13</v>
      </c>
      <c r="G1634">
        <v>4</v>
      </c>
      <c r="H1634">
        <v>2</v>
      </c>
      <c r="I1634" t="s">
        <v>439</v>
      </c>
      <c r="J1634" t="s">
        <v>1955</v>
      </c>
      <c r="K1634">
        <v>18</v>
      </c>
    </row>
    <row r="1635" spans="5:11" ht="12.75">
      <c r="E1635" s="199">
        <f t="shared" si="0"/>
        <v>0</v>
      </c>
      <c r="F1635">
        <v>13</v>
      </c>
      <c r="G1635">
        <v>5</v>
      </c>
      <c r="H1635">
        <v>2</v>
      </c>
      <c r="I1635" t="s">
        <v>439</v>
      </c>
      <c r="J1635" t="s">
        <v>1956</v>
      </c>
      <c r="K1635">
        <v>18</v>
      </c>
    </row>
    <row r="1636" spans="5:11" ht="12.75">
      <c r="E1636" s="199">
        <f t="shared" si="0"/>
        <v>0</v>
      </c>
      <c r="F1636">
        <v>13</v>
      </c>
      <c r="G1636">
        <v>6</v>
      </c>
      <c r="H1636">
        <v>2</v>
      </c>
      <c r="I1636" t="s">
        <v>439</v>
      </c>
      <c r="J1636" t="s">
        <v>1957</v>
      </c>
      <c r="K1636">
        <v>18</v>
      </c>
    </row>
    <row r="1637" spans="5:11" ht="12.75">
      <c r="E1637" s="199">
        <f t="shared" si="0"/>
        <v>0</v>
      </c>
      <c r="F1637">
        <v>13</v>
      </c>
      <c r="G1637">
        <v>7</v>
      </c>
      <c r="H1637">
        <v>2</v>
      </c>
      <c r="I1637" t="s">
        <v>439</v>
      </c>
      <c r="J1637" t="s">
        <v>1958</v>
      </c>
      <c r="K1637">
        <v>18</v>
      </c>
    </row>
    <row r="1638" spans="5:11" ht="12.75">
      <c r="E1638" s="199">
        <f t="shared" si="0"/>
        <v>0</v>
      </c>
      <c r="F1638">
        <v>13</v>
      </c>
      <c r="G1638">
        <v>8</v>
      </c>
      <c r="H1638">
        <v>2</v>
      </c>
      <c r="I1638" t="s">
        <v>439</v>
      </c>
      <c r="J1638" t="s">
        <v>1959</v>
      </c>
      <c r="K1638">
        <v>18</v>
      </c>
    </row>
    <row r="1639" spans="5:11" ht="12.75">
      <c r="E1639" s="199">
        <f t="shared" si="0"/>
        <v>0</v>
      </c>
      <c r="F1639">
        <v>13</v>
      </c>
      <c r="G1639">
        <v>9</v>
      </c>
      <c r="H1639">
        <v>2</v>
      </c>
      <c r="I1639" t="s">
        <v>439</v>
      </c>
      <c r="J1639" t="s">
        <v>1960</v>
      </c>
      <c r="K1639">
        <v>18</v>
      </c>
    </row>
    <row r="1640" spans="5:11" ht="12.75">
      <c r="E1640" s="199">
        <f t="shared" si="0"/>
        <v>0</v>
      </c>
      <c r="F1640">
        <v>13</v>
      </c>
      <c r="G1640">
        <v>10</v>
      </c>
      <c r="H1640">
        <v>2</v>
      </c>
      <c r="I1640" t="s">
        <v>439</v>
      </c>
      <c r="J1640" t="s">
        <v>1961</v>
      </c>
      <c r="K1640">
        <v>18</v>
      </c>
    </row>
    <row r="1641" spans="5:11" ht="12.75">
      <c r="E1641" s="199">
        <f t="shared" si="0"/>
        <v>0</v>
      </c>
      <c r="F1641">
        <v>14</v>
      </c>
      <c r="G1641">
        <v>0</v>
      </c>
      <c r="H1641">
        <v>0</v>
      </c>
      <c r="I1641" t="s">
        <v>435</v>
      </c>
      <c r="J1641" t="s">
        <v>1962</v>
      </c>
      <c r="K1641">
        <v>18</v>
      </c>
    </row>
    <row r="1642" spans="5:11" ht="12.75">
      <c r="E1642" s="199">
        <f t="shared" si="0"/>
        <v>0</v>
      </c>
      <c r="F1642">
        <v>14</v>
      </c>
      <c r="G1642">
        <v>1</v>
      </c>
      <c r="H1642">
        <v>1</v>
      </c>
      <c r="I1642" t="s">
        <v>439</v>
      </c>
      <c r="J1642" t="s">
        <v>1963</v>
      </c>
      <c r="K1642">
        <v>18</v>
      </c>
    </row>
    <row r="1643" spans="5:11" ht="12.75">
      <c r="E1643" s="199">
        <f t="shared" si="0"/>
        <v>0</v>
      </c>
      <c r="F1643">
        <v>14</v>
      </c>
      <c r="G1643">
        <v>2</v>
      </c>
      <c r="H1643">
        <v>2</v>
      </c>
      <c r="I1643" t="s">
        <v>439</v>
      </c>
      <c r="J1643" t="s">
        <v>1964</v>
      </c>
      <c r="K1643">
        <v>18</v>
      </c>
    </row>
    <row r="1644" spans="5:11" ht="12.75">
      <c r="E1644" s="199">
        <f t="shared" si="0"/>
        <v>0</v>
      </c>
      <c r="F1644">
        <v>14</v>
      </c>
      <c r="G1644">
        <v>3</v>
      </c>
      <c r="H1644">
        <v>2</v>
      </c>
      <c r="I1644" t="s">
        <v>439</v>
      </c>
      <c r="J1644" t="s">
        <v>1965</v>
      </c>
      <c r="K1644">
        <v>18</v>
      </c>
    </row>
    <row r="1645" spans="5:11" ht="12.75">
      <c r="E1645" s="199">
        <f t="shared" si="0"/>
        <v>0</v>
      </c>
      <c r="F1645">
        <v>14</v>
      </c>
      <c r="G1645">
        <v>4</v>
      </c>
      <c r="H1645">
        <v>2</v>
      </c>
      <c r="I1645" t="s">
        <v>439</v>
      </c>
      <c r="J1645" t="s">
        <v>1966</v>
      </c>
      <c r="K1645">
        <v>18</v>
      </c>
    </row>
    <row r="1646" spans="5:11" ht="12.75">
      <c r="E1646" s="199">
        <f t="shared" si="0"/>
        <v>0</v>
      </c>
      <c r="F1646">
        <v>14</v>
      </c>
      <c r="G1646">
        <v>5</v>
      </c>
      <c r="H1646">
        <v>3</v>
      </c>
      <c r="I1646" t="s">
        <v>439</v>
      </c>
      <c r="J1646" t="s">
        <v>1967</v>
      </c>
      <c r="K1646">
        <v>18</v>
      </c>
    </row>
    <row r="1647" spans="5:11" ht="12.75">
      <c r="E1647" s="199">
        <f t="shared" si="0"/>
        <v>0</v>
      </c>
      <c r="F1647">
        <v>14</v>
      </c>
      <c r="G1647">
        <v>6</v>
      </c>
      <c r="H1647">
        <v>2</v>
      </c>
      <c r="I1647" t="s">
        <v>439</v>
      </c>
      <c r="J1647" t="s">
        <v>1963</v>
      </c>
      <c r="K1647">
        <v>18</v>
      </c>
    </row>
    <row r="1648" spans="5:11" ht="12.75">
      <c r="E1648" s="199">
        <f t="shared" si="0"/>
        <v>0</v>
      </c>
      <c r="F1648">
        <v>14</v>
      </c>
      <c r="G1648">
        <v>7</v>
      </c>
      <c r="H1648">
        <v>3</v>
      </c>
      <c r="I1648" t="s">
        <v>439</v>
      </c>
      <c r="J1648" t="s">
        <v>1968</v>
      </c>
      <c r="K1648">
        <v>18</v>
      </c>
    </row>
    <row r="1649" spans="5:11" ht="12.75">
      <c r="E1649" s="199">
        <f t="shared" si="0"/>
        <v>0</v>
      </c>
      <c r="F1649">
        <v>14</v>
      </c>
      <c r="G1649">
        <v>8</v>
      </c>
      <c r="H1649">
        <v>2</v>
      </c>
      <c r="I1649" t="s">
        <v>439</v>
      </c>
      <c r="J1649" t="s">
        <v>1969</v>
      </c>
      <c r="K1649">
        <v>18</v>
      </c>
    </row>
    <row r="1650" spans="5:11" ht="12.75">
      <c r="E1650" s="199">
        <f t="shared" si="0"/>
        <v>0</v>
      </c>
      <c r="F1650">
        <v>14</v>
      </c>
      <c r="G1650">
        <v>9</v>
      </c>
      <c r="H1650">
        <v>2</v>
      </c>
      <c r="I1650" t="s">
        <v>439</v>
      </c>
      <c r="J1650" t="s">
        <v>1970</v>
      </c>
      <c r="K1650">
        <v>18</v>
      </c>
    </row>
    <row r="1651" spans="5:11" ht="12.75">
      <c r="E1651" s="199">
        <f t="shared" si="0"/>
        <v>0</v>
      </c>
      <c r="F1651">
        <v>15</v>
      </c>
      <c r="G1651">
        <v>0</v>
      </c>
      <c r="H1651">
        <v>0</v>
      </c>
      <c r="I1651" t="s">
        <v>435</v>
      </c>
      <c r="J1651" t="s">
        <v>1971</v>
      </c>
      <c r="K1651">
        <v>18</v>
      </c>
    </row>
    <row r="1652" spans="5:11" ht="12.75">
      <c r="E1652" s="199">
        <f t="shared" si="0"/>
        <v>0</v>
      </c>
      <c r="F1652">
        <v>15</v>
      </c>
      <c r="G1652">
        <v>1</v>
      </c>
      <c r="H1652">
        <v>2</v>
      </c>
      <c r="I1652" t="s">
        <v>439</v>
      </c>
      <c r="J1652" t="s">
        <v>1972</v>
      </c>
      <c r="K1652">
        <v>18</v>
      </c>
    </row>
    <row r="1653" spans="5:11" ht="12.75">
      <c r="E1653" s="199">
        <f t="shared" si="0"/>
        <v>0</v>
      </c>
      <c r="F1653">
        <v>15</v>
      </c>
      <c r="G1653">
        <v>2</v>
      </c>
      <c r="H1653">
        <v>2</v>
      </c>
      <c r="I1653" t="s">
        <v>439</v>
      </c>
      <c r="J1653" t="s">
        <v>1973</v>
      </c>
      <c r="K1653">
        <v>18</v>
      </c>
    </row>
    <row r="1654" spans="5:11" ht="12.75">
      <c r="E1654" s="199">
        <f t="shared" si="0"/>
        <v>0</v>
      </c>
      <c r="F1654">
        <v>15</v>
      </c>
      <c r="G1654">
        <v>3</v>
      </c>
      <c r="H1654">
        <v>3</v>
      </c>
      <c r="I1654" t="s">
        <v>439</v>
      </c>
      <c r="J1654" t="s">
        <v>1974</v>
      </c>
      <c r="K1654">
        <v>18</v>
      </c>
    </row>
    <row r="1655" spans="5:11" ht="12.75">
      <c r="E1655" s="199">
        <f t="shared" si="0"/>
        <v>0</v>
      </c>
      <c r="F1655">
        <v>15</v>
      </c>
      <c r="G1655">
        <v>4</v>
      </c>
      <c r="H1655">
        <v>3</v>
      </c>
      <c r="I1655" t="s">
        <v>439</v>
      </c>
      <c r="J1655" t="s">
        <v>1975</v>
      </c>
      <c r="K1655">
        <v>18</v>
      </c>
    </row>
    <row r="1656" spans="5:11" ht="12.75">
      <c r="E1656" s="199">
        <f t="shared" si="0"/>
        <v>0</v>
      </c>
      <c r="F1656">
        <v>15</v>
      </c>
      <c r="G1656">
        <v>5</v>
      </c>
      <c r="H1656">
        <v>2</v>
      </c>
      <c r="I1656" t="s">
        <v>439</v>
      </c>
      <c r="J1656" t="s">
        <v>1976</v>
      </c>
      <c r="K1656">
        <v>18</v>
      </c>
    </row>
    <row r="1657" spans="5:11" ht="12.75">
      <c r="E1657" s="199">
        <f t="shared" si="0"/>
        <v>0</v>
      </c>
      <c r="F1657">
        <v>16</v>
      </c>
      <c r="G1657">
        <v>0</v>
      </c>
      <c r="H1657">
        <v>0</v>
      </c>
      <c r="I1657" t="s">
        <v>435</v>
      </c>
      <c r="J1657" t="s">
        <v>1977</v>
      </c>
      <c r="K1657">
        <v>18</v>
      </c>
    </row>
    <row r="1658" spans="5:11" ht="12.75">
      <c r="E1658" s="199">
        <f t="shared" si="0"/>
        <v>0</v>
      </c>
      <c r="F1658">
        <v>16</v>
      </c>
      <c r="G1658">
        <v>1</v>
      </c>
      <c r="H1658">
        <v>1</v>
      </c>
      <c r="I1658" t="s">
        <v>439</v>
      </c>
      <c r="J1658" t="s">
        <v>1978</v>
      </c>
      <c r="K1658">
        <v>18</v>
      </c>
    </row>
    <row r="1659" spans="5:11" ht="12.75">
      <c r="E1659" s="199">
        <f t="shared" si="0"/>
        <v>0</v>
      </c>
      <c r="F1659">
        <v>16</v>
      </c>
      <c r="G1659">
        <v>2</v>
      </c>
      <c r="H1659">
        <v>3</v>
      </c>
      <c r="I1659" t="s">
        <v>439</v>
      </c>
      <c r="J1659" t="s">
        <v>1979</v>
      </c>
      <c r="K1659">
        <v>18</v>
      </c>
    </row>
    <row r="1660" spans="5:11" ht="12.75">
      <c r="E1660" s="199">
        <f t="shared" si="0"/>
        <v>0</v>
      </c>
      <c r="F1660">
        <v>16</v>
      </c>
      <c r="G1660">
        <v>3</v>
      </c>
      <c r="H1660">
        <v>3</v>
      </c>
      <c r="I1660" t="s">
        <v>439</v>
      </c>
      <c r="J1660" t="s">
        <v>1980</v>
      </c>
      <c r="K1660">
        <v>18</v>
      </c>
    </row>
    <row r="1661" spans="5:11" ht="12.75">
      <c r="E1661" s="199">
        <f t="shared" si="0"/>
        <v>0</v>
      </c>
      <c r="F1661">
        <v>16</v>
      </c>
      <c r="G1661">
        <v>4</v>
      </c>
      <c r="H1661">
        <v>2</v>
      </c>
      <c r="I1661" t="s">
        <v>439</v>
      </c>
      <c r="J1661" t="s">
        <v>1981</v>
      </c>
      <c r="K1661">
        <v>18</v>
      </c>
    </row>
    <row r="1662" spans="5:11" ht="12.75">
      <c r="E1662" s="199">
        <f t="shared" si="0"/>
        <v>0</v>
      </c>
      <c r="F1662">
        <v>16</v>
      </c>
      <c r="G1662">
        <v>5</v>
      </c>
      <c r="H1662">
        <v>2</v>
      </c>
      <c r="I1662" t="s">
        <v>439</v>
      </c>
      <c r="J1662" t="s">
        <v>1978</v>
      </c>
      <c r="K1662">
        <v>18</v>
      </c>
    </row>
    <row r="1663" spans="5:11" ht="12.75">
      <c r="E1663" s="199">
        <f t="shared" si="0"/>
        <v>0</v>
      </c>
      <c r="F1663">
        <v>16</v>
      </c>
      <c r="G1663">
        <v>6</v>
      </c>
      <c r="H1663">
        <v>3</v>
      </c>
      <c r="I1663" t="s">
        <v>439</v>
      </c>
      <c r="J1663" t="s">
        <v>1982</v>
      </c>
      <c r="K1663">
        <v>18</v>
      </c>
    </row>
    <row r="1664" spans="5:11" ht="12.75">
      <c r="E1664" s="199">
        <f t="shared" si="0"/>
        <v>0</v>
      </c>
      <c r="F1664">
        <v>16</v>
      </c>
      <c r="G1664">
        <v>7</v>
      </c>
      <c r="H1664">
        <v>2</v>
      </c>
      <c r="I1664" t="s">
        <v>439</v>
      </c>
      <c r="J1664" t="s">
        <v>1983</v>
      </c>
      <c r="K1664">
        <v>18</v>
      </c>
    </row>
    <row r="1665" spans="5:11" ht="12.75">
      <c r="E1665" s="199">
        <f t="shared" si="0"/>
        <v>0</v>
      </c>
      <c r="F1665">
        <v>16</v>
      </c>
      <c r="G1665">
        <v>8</v>
      </c>
      <c r="H1665">
        <v>2</v>
      </c>
      <c r="I1665" t="s">
        <v>439</v>
      </c>
      <c r="J1665" t="s">
        <v>834</v>
      </c>
      <c r="K1665">
        <v>18</v>
      </c>
    </row>
    <row r="1666" spans="5:11" ht="12.75">
      <c r="E1666" s="199">
        <f t="shared" si="0"/>
        <v>0</v>
      </c>
      <c r="F1666">
        <v>16</v>
      </c>
      <c r="G1666">
        <v>9</v>
      </c>
      <c r="H1666">
        <v>2</v>
      </c>
      <c r="I1666" t="s">
        <v>439</v>
      </c>
      <c r="J1666" t="s">
        <v>1655</v>
      </c>
      <c r="K1666">
        <v>18</v>
      </c>
    </row>
    <row r="1667" spans="5:11" ht="12.75">
      <c r="E1667" s="199">
        <f t="shared" si="0"/>
        <v>0</v>
      </c>
      <c r="F1667">
        <v>16</v>
      </c>
      <c r="G1667">
        <v>10</v>
      </c>
      <c r="H1667">
        <v>2</v>
      </c>
      <c r="I1667" t="s">
        <v>439</v>
      </c>
      <c r="J1667" t="s">
        <v>1984</v>
      </c>
      <c r="K1667">
        <v>18</v>
      </c>
    </row>
    <row r="1668" spans="5:11" ht="12.75">
      <c r="E1668" s="199">
        <f t="shared" si="0"/>
        <v>0</v>
      </c>
      <c r="F1668">
        <v>16</v>
      </c>
      <c r="G1668">
        <v>11</v>
      </c>
      <c r="H1668">
        <v>3</v>
      </c>
      <c r="I1668" t="s">
        <v>439</v>
      </c>
      <c r="J1668" t="s">
        <v>1985</v>
      </c>
      <c r="K1668">
        <v>18</v>
      </c>
    </row>
    <row r="1669" spans="5:11" ht="12.75">
      <c r="E1669" s="199">
        <f t="shared" si="0"/>
        <v>0</v>
      </c>
      <c r="F1669">
        <v>16</v>
      </c>
      <c r="G1669">
        <v>12</v>
      </c>
      <c r="H1669">
        <v>2</v>
      </c>
      <c r="I1669" t="s">
        <v>439</v>
      </c>
      <c r="J1669" t="s">
        <v>1986</v>
      </c>
      <c r="K1669">
        <v>18</v>
      </c>
    </row>
    <row r="1670" spans="5:11" ht="12.75">
      <c r="E1670" s="199">
        <f t="shared" si="0"/>
        <v>0</v>
      </c>
      <c r="F1670">
        <v>16</v>
      </c>
      <c r="G1670">
        <v>13</v>
      </c>
      <c r="H1670">
        <v>2</v>
      </c>
      <c r="I1670" t="s">
        <v>439</v>
      </c>
      <c r="J1670" t="s">
        <v>1987</v>
      </c>
      <c r="K1670">
        <v>18</v>
      </c>
    </row>
    <row r="1671" spans="5:11" ht="12.75">
      <c r="E1671" s="199">
        <f t="shared" si="0"/>
        <v>0</v>
      </c>
      <c r="F1671">
        <v>16</v>
      </c>
      <c r="G1671">
        <v>14</v>
      </c>
      <c r="H1671">
        <v>3</v>
      </c>
      <c r="I1671" t="s">
        <v>439</v>
      </c>
      <c r="J1671" t="s">
        <v>1988</v>
      </c>
      <c r="K1671">
        <v>18</v>
      </c>
    </row>
    <row r="1672" spans="5:11" ht="12.75">
      <c r="E1672" s="199">
        <f t="shared" si="0"/>
        <v>0</v>
      </c>
      <c r="F1672">
        <v>17</v>
      </c>
      <c r="G1672">
        <v>0</v>
      </c>
      <c r="H1672">
        <v>0</v>
      </c>
      <c r="I1672" t="s">
        <v>435</v>
      </c>
      <c r="J1672" t="s">
        <v>1989</v>
      </c>
      <c r="K1672">
        <v>18</v>
      </c>
    </row>
    <row r="1673" spans="5:11" ht="12.75">
      <c r="E1673" s="199">
        <f t="shared" si="0"/>
        <v>0</v>
      </c>
      <c r="F1673">
        <v>17</v>
      </c>
      <c r="G1673">
        <v>1</v>
      </c>
      <c r="H1673">
        <v>1</v>
      </c>
      <c r="I1673" t="s">
        <v>439</v>
      </c>
      <c r="J1673" t="s">
        <v>1990</v>
      </c>
      <c r="K1673">
        <v>18</v>
      </c>
    </row>
    <row r="1674" spans="5:11" ht="12.75">
      <c r="E1674" s="199">
        <f t="shared" si="0"/>
        <v>0</v>
      </c>
      <c r="F1674">
        <v>17</v>
      </c>
      <c r="G1674">
        <v>2</v>
      </c>
      <c r="H1674">
        <v>2</v>
      </c>
      <c r="I1674" t="s">
        <v>439</v>
      </c>
      <c r="J1674" t="s">
        <v>1991</v>
      </c>
      <c r="K1674">
        <v>18</v>
      </c>
    </row>
    <row r="1675" spans="5:11" ht="12.75">
      <c r="E1675" s="199">
        <f t="shared" si="0"/>
        <v>0</v>
      </c>
      <c r="F1675">
        <v>17</v>
      </c>
      <c r="G1675">
        <v>3</v>
      </c>
      <c r="H1675">
        <v>2</v>
      </c>
      <c r="I1675" t="s">
        <v>439</v>
      </c>
      <c r="J1675" t="s">
        <v>1992</v>
      </c>
      <c r="K1675">
        <v>18</v>
      </c>
    </row>
    <row r="1676" spans="5:11" ht="12.75">
      <c r="E1676" s="199">
        <f t="shared" si="0"/>
        <v>0</v>
      </c>
      <c r="F1676">
        <v>17</v>
      </c>
      <c r="G1676">
        <v>4</v>
      </c>
      <c r="H1676">
        <v>2</v>
      </c>
      <c r="I1676" t="s">
        <v>439</v>
      </c>
      <c r="J1676" t="s">
        <v>1993</v>
      </c>
      <c r="K1676">
        <v>18</v>
      </c>
    </row>
    <row r="1677" spans="5:11" ht="12.75">
      <c r="E1677" s="199">
        <f t="shared" si="0"/>
        <v>0</v>
      </c>
      <c r="F1677">
        <v>17</v>
      </c>
      <c r="G1677">
        <v>5</v>
      </c>
      <c r="H1677">
        <v>2</v>
      </c>
      <c r="I1677" t="s">
        <v>439</v>
      </c>
      <c r="J1677" t="s">
        <v>1990</v>
      </c>
      <c r="K1677">
        <v>18</v>
      </c>
    </row>
    <row r="1678" spans="5:11" ht="12.75">
      <c r="E1678" s="199">
        <f t="shared" si="0"/>
        <v>0</v>
      </c>
      <c r="F1678">
        <v>17</v>
      </c>
      <c r="G1678">
        <v>6</v>
      </c>
      <c r="H1678">
        <v>2</v>
      </c>
      <c r="I1678" t="s">
        <v>439</v>
      </c>
      <c r="J1678" t="s">
        <v>1994</v>
      </c>
      <c r="K1678">
        <v>18</v>
      </c>
    </row>
    <row r="1679" spans="5:11" ht="12.75">
      <c r="E1679" s="199">
        <f t="shared" si="0"/>
        <v>0</v>
      </c>
      <c r="F1679">
        <v>17</v>
      </c>
      <c r="G1679">
        <v>7</v>
      </c>
      <c r="H1679">
        <v>3</v>
      </c>
      <c r="I1679" t="s">
        <v>439</v>
      </c>
      <c r="J1679" t="s">
        <v>1995</v>
      </c>
      <c r="K1679">
        <v>18</v>
      </c>
    </row>
    <row r="1680" spans="5:11" ht="12.75">
      <c r="E1680" s="199">
        <f t="shared" si="0"/>
        <v>0</v>
      </c>
      <c r="F1680">
        <v>17</v>
      </c>
      <c r="G1680">
        <v>8</v>
      </c>
      <c r="H1680">
        <v>2</v>
      </c>
      <c r="I1680" t="s">
        <v>439</v>
      </c>
      <c r="J1680" t="s">
        <v>1996</v>
      </c>
      <c r="K1680">
        <v>18</v>
      </c>
    </row>
    <row r="1681" spans="5:11" ht="12.75">
      <c r="E1681" s="199">
        <f t="shared" si="0"/>
        <v>0</v>
      </c>
      <c r="F1681">
        <v>18</v>
      </c>
      <c r="G1681">
        <v>0</v>
      </c>
      <c r="H1681">
        <v>0</v>
      </c>
      <c r="I1681" t="s">
        <v>435</v>
      </c>
      <c r="J1681" t="s">
        <v>1997</v>
      </c>
      <c r="K1681">
        <v>18</v>
      </c>
    </row>
    <row r="1682" spans="5:11" ht="12.75">
      <c r="E1682" s="199">
        <f t="shared" si="0"/>
        <v>0</v>
      </c>
      <c r="F1682">
        <v>18</v>
      </c>
      <c r="G1682">
        <v>1</v>
      </c>
      <c r="H1682">
        <v>1</v>
      </c>
      <c r="I1682" t="s">
        <v>439</v>
      </c>
      <c r="J1682" t="s">
        <v>1998</v>
      </c>
      <c r="K1682">
        <v>18</v>
      </c>
    </row>
    <row r="1683" spans="5:11" ht="12.75">
      <c r="E1683" s="199">
        <f t="shared" si="0"/>
        <v>0</v>
      </c>
      <c r="F1683">
        <v>18</v>
      </c>
      <c r="G1683">
        <v>2</v>
      </c>
      <c r="H1683">
        <v>2</v>
      </c>
      <c r="I1683" t="s">
        <v>439</v>
      </c>
      <c r="J1683" t="s">
        <v>1999</v>
      </c>
      <c r="K1683">
        <v>18</v>
      </c>
    </row>
    <row r="1684" spans="5:11" ht="12.75">
      <c r="E1684" s="199">
        <f t="shared" si="0"/>
        <v>0</v>
      </c>
      <c r="F1684">
        <v>18</v>
      </c>
      <c r="G1684">
        <v>3</v>
      </c>
      <c r="H1684">
        <v>2</v>
      </c>
      <c r="I1684" t="s">
        <v>439</v>
      </c>
      <c r="J1684" t="s">
        <v>2000</v>
      </c>
      <c r="K1684">
        <v>18</v>
      </c>
    </row>
    <row r="1685" spans="5:11" ht="12.75">
      <c r="E1685" s="199">
        <f t="shared" si="0"/>
        <v>0</v>
      </c>
      <c r="F1685">
        <v>18</v>
      </c>
      <c r="G1685">
        <v>4</v>
      </c>
      <c r="H1685">
        <v>2</v>
      </c>
      <c r="I1685" t="s">
        <v>439</v>
      </c>
      <c r="J1685" t="s">
        <v>2001</v>
      </c>
      <c r="K1685">
        <v>18</v>
      </c>
    </row>
    <row r="1686" spans="5:11" ht="12.75">
      <c r="E1686" s="199">
        <f t="shared" si="0"/>
        <v>0</v>
      </c>
      <c r="F1686">
        <v>18</v>
      </c>
      <c r="G1686">
        <v>5</v>
      </c>
      <c r="H1686">
        <v>2</v>
      </c>
      <c r="I1686" t="s">
        <v>439</v>
      </c>
      <c r="J1686" t="s">
        <v>2002</v>
      </c>
      <c r="K1686">
        <v>18</v>
      </c>
    </row>
    <row r="1687" spans="5:11" ht="12.75">
      <c r="E1687" s="199">
        <f t="shared" si="0"/>
        <v>0</v>
      </c>
      <c r="F1687">
        <v>18</v>
      </c>
      <c r="G1687">
        <v>6</v>
      </c>
      <c r="H1687">
        <v>2</v>
      </c>
      <c r="I1687" t="s">
        <v>439</v>
      </c>
      <c r="J1687" t="s">
        <v>2003</v>
      </c>
      <c r="K1687">
        <v>18</v>
      </c>
    </row>
    <row r="1688" spans="5:11" ht="12.75">
      <c r="E1688" s="199">
        <f t="shared" si="0"/>
        <v>0</v>
      </c>
      <c r="F1688">
        <v>19</v>
      </c>
      <c r="G1688">
        <v>0</v>
      </c>
      <c r="H1688">
        <v>0</v>
      </c>
      <c r="I1688" t="s">
        <v>435</v>
      </c>
      <c r="J1688" t="s">
        <v>2004</v>
      </c>
      <c r="K1688">
        <v>18</v>
      </c>
    </row>
    <row r="1689" spans="5:11" ht="12.75">
      <c r="E1689" s="199">
        <f t="shared" si="0"/>
        <v>0</v>
      </c>
      <c r="F1689">
        <v>19</v>
      </c>
      <c r="G1689">
        <v>1</v>
      </c>
      <c r="H1689">
        <v>2</v>
      </c>
      <c r="I1689" t="s">
        <v>439</v>
      </c>
      <c r="J1689" t="s">
        <v>2005</v>
      </c>
      <c r="K1689">
        <v>18</v>
      </c>
    </row>
    <row r="1690" spans="5:11" ht="12.75">
      <c r="E1690" s="199">
        <f t="shared" si="0"/>
        <v>0</v>
      </c>
      <c r="F1690">
        <v>19</v>
      </c>
      <c r="G1690">
        <v>2</v>
      </c>
      <c r="H1690">
        <v>2</v>
      </c>
      <c r="I1690" t="s">
        <v>439</v>
      </c>
      <c r="J1690" t="s">
        <v>2006</v>
      </c>
      <c r="K1690">
        <v>18</v>
      </c>
    </row>
    <row r="1691" spans="5:11" ht="12.75">
      <c r="E1691" s="199">
        <f t="shared" si="0"/>
        <v>0</v>
      </c>
      <c r="F1691">
        <v>19</v>
      </c>
      <c r="G1691">
        <v>3</v>
      </c>
      <c r="H1691">
        <v>2</v>
      </c>
      <c r="I1691" t="s">
        <v>439</v>
      </c>
      <c r="J1691" t="s">
        <v>2007</v>
      </c>
      <c r="K1691">
        <v>18</v>
      </c>
    </row>
    <row r="1692" spans="5:11" ht="12.75">
      <c r="E1692" s="199">
        <f t="shared" si="0"/>
        <v>0</v>
      </c>
      <c r="F1692">
        <v>19</v>
      </c>
      <c r="G1692">
        <v>4</v>
      </c>
      <c r="H1692">
        <v>3</v>
      </c>
      <c r="I1692" t="s">
        <v>439</v>
      </c>
      <c r="J1692" t="s">
        <v>2008</v>
      </c>
      <c r="K1692">
        <v>18</v>
      </c>
    </row>
    <row r="1693" spans="5:11" ht="12.75">
      <c r="E1693" s="199">
        <f t="shared" si="0"/>
        <v>0</v>
      </c>
      <c r="F1693">
        <v>19</v>
      </c>
      <c r="G1693">
        <v>5</v>
      </c>
      <c r="H1693">
        <v>2</v>
      </c>
      <c r="I1693" t="s">
        <v>439</v>
      </c>
      <c r="J1693" t="s">
        <v>1362</v>
      </c>
      <c r="K1693">
        <v>18</v>
      </c>
    </row>
    <row r="1694" spans="5:11" ht="12.75">
      <c r="E1694" s="199">
        <f t="shared" si="0"/>
        <v>0</v>
      </c>
      <c r="F1694">
        <v>20</v>
      </c>
      <c r="G1694">
        <v>0</v>
      </c>
      <c r="H1694">
        <v>0</v>
      </c>
      <c r="I1694" t="s">
        <v>435</v>
      </c>
      <c r="J1694" t="s">
        <v>2009</v>
      </c>
      <c r="K1694">
        <v>18</v>
      </c>
    </row>
    <row r="1695" spans="5:11" ht="12.75">
      <c r="E1695" s="199">
        <f t="shared" si="0"/>
        <v>0</v>
      </c>
      <c r="F1695">
        <v>20</v>
      </c>
      <c r="G1695">
        <v>1</v>
      </c>
      <c r="H1695">
        <v>3</v>
      </c>
      <c r="I1695" t="s">
        <v>439</v>
      </c>
      <c r="J1695" t="s">
        <v>2010</v>
      </c>
      <c r="K1695">
        <v>18</v>
      </c>
    </row>
    <row r="1696" spans="5:11" ht="12.75">
      <c r="E1696" s="199">
        <f t="shared" si="0"/>
        <v>0</v>
      </c>
      <c r="F1696">
        <v>20</v>
      </c>
      <c r="G1696">
        <v>2</v>
      </c>
      <c r="H1696">
        <v>2</v>
      </c>
      <c r="I1696" t="s">
        <v>439</v>
      </c>
      <c r="J1696" t="s">
        <v>2011</v>
      </c>
      <c r="K1696">
        <v>18</v>
      </c>
    </row>
    <row r="1697" spans="5:11" ht="12.75">
      <c r="E1697" s="199">
        <f t="shared" si="0"/>
        <v>0</v>
      </c>
      <c r="F1697">
        <v>20</v>
      </c>
      <c r="G1697">
        <v>3</v>
      </c>
      <c r="H1697">
        <v>2</v>
      </c>
      <c r="I1697" t="s">
        <v>439</v>
      </c>
      <c r="J1697" t="s">
        <v>2012</v>
      </c>
      <c r="K1697">
        <v>18</v>
      </c>
    </row>
    <row r="1698" spans="5:11" ht="12.75">
      <c r="E1698" s="199">
        <f t="shared" si="0"/>
        <v>0</v>
      </c>
      <c r="F1698">
        <v>20</v>
      </c>
      <c r="G1698">
        <v>4</v>
      </c>
      <c r="H1698">
        <v>3</v>
      </c>
      <c r="I1698" t="s">
        <v>439</v>
      </c>
      <c r="J1698" t="s">
        <v>2013</v>
      </c>
      <c r="K1698">
        <v>18</v>
      </c>
    </row>
    <row r="1699" spans="5:11" ht="12.75">
      <c r="E1699" s="199">
        <f t="shared" si="0"/>
        <v>0</v>
      </c>
      <c r="F1699">
        <v>21</v>
      </c>
      <c r="G1699">
        <v>0</v>
      </c>
      <c r="H1699">
        <v>0</v>
      </c>
      <c r="I1699" t="s">
        <v>435</v>
      </c>
      <c r="J1699" t="s">
        <v>2014</v>
      </c>
      <c r="K1699">
        <v>18</v>
      </c>
    </row>
    <row r="1700" spans="5:11" ht="12.75">
      <c r="E1700" s="199">
        <f t="shared" si="0"/>
        <v>0</v>
      </c>
      <c r="F1700">
        <v>21</v>
      </c>
      <c r="G1700">
        <v>1</v>
      </c>
      <c r="H1700">
        <v>2</v>
      </c>
      <c r="I1700" t="s">
        <v>439</v>
      </c>
      <c r="J1700" t="s">
        <v>2015</v>
      </c>
      <c r="K1700">
        <v>18</v>
      </c>
    </row>
    <row r="1701" spans="5:11" ht="12.75">
      <c r="E1701" s="199">
        <f t="shared" si="0"/>
        <v>0</v>
      </c>
      <c r="F1701">
        <v>21</v>
      </c>
      <c r="G1701">
        <v>2</v>
      </c>
      <c r="H1701">
        <v>2</v>
      </c>
      <c r="I1701" t="s">
        <v>439</v>
      </c>
      <c r="J1701" t="s">
        <v>2016</v>
      </c>
      <c r="K1701">
        <v>18</v>
      </c>
    </row>
    <row r="1702" spans="5:11" ht="12.75">
      <c r="E1702" s="199">
        <f t="shared" si="0"/>
        <v>0</v>
      </c>
      <c r="F1702">
        <v>21</v>
      </c>
      <c r="G1702">
        <v>3</v>
      </c>
      <c r="H1702">
        <v>3</v>
      </c>
      <c r="I1702" t="s">
        <v>439</v>
      </c>
      <c r="J1702" t="s">
        <v>2017</v>
      </c>
      <c r="K1702">
        <v>18</v>
      </c>
    </row>
    <row r="1703" spans="5:11" ht="12.75">
      <c r="E1703" s="199">
        <f t="shared" si="0"/>
        <v>0</v>
      </c>
      <c r="F1703">
        <v>21</v>
      </c>
      <c r="G1703">
        <v>4</v>
      </c>
      <c r="H1703">
        <v>2</v>
      </c>
      <c r="I1703" t="s">
        <v>439</v>
      </c>
      <c r="J1703" t="s">
        <v>2018</v>
      </c>
      <c r="K1703">
        <v>18</v>
      </c>
    </row>
    <row r="1704" spans="5:11" ht="12.75">
      <c r="E1704" s="199">
        <f t="shared" si="0"/>
        <v>0</v>
      </c>
      <c r="F1704">
        <v>21</v>
      </c>
      <c r="G1704">
        <v>5</v>
      </c>
      <c r="H1704">
        <v>2</v>
      </c>
      <c r="I1704" t="s">
        <v>439</v>
      </c>
      <c r="J1704" t="s">
        <v>2019</v>
      </c>
      <c r="K1704">
        <v>18</v>
      </c>
    </row>
    <row r="1705" spans="5:11" ht="12.75">
      <c r="E1705" s="199">
        <f t="shared" si="0"/>
        <v>0</v>
      </c>
      <c r="F1705">
        <v>61</v>
      </c>
      <c r="G1705">
        <v>0</v>
      </c>
      <c r="H1705">
        <v>0</v>
      </c>
      <c r="I1705" t="s">
        <v>643</v>
      </c>
      <c r="J1705" t="s">
        <v>2020</v>
      </c>
      <c r="K1705">
        <v>18</v>
      </c>
    </row>
    <row r="1706" spans="5:11" ht="12.75">
      <c r="E1706" s="199">
        <f t="shared" si="0"/>
        <v>0</v>
      </c>
      <c r="F1706">
        <v>62</v>
      </c>
      <c r="G1706">
        <v>0</v>
      </c>
      <c r="H1706">
        <v>0</v>
      </c>
      <c r="I1706" t="s">
        <v>643</v>
      </c>
      <c r="J1706" t="s">
        <v>1959</v>
      </c>
      <c r="K1706">
        <v>18</v>
      </c>
    </row>
    <row r="1707" spans="5:11" ht="12.75">
      <c r="E1707" s="199">
        <f t="shared" si="0"/>
        <v>0</v>
      </c>
      <c r="F1707">
        <v>63</v>
      </c>
      <c r="G1707">
        <v>0</v>
      </c>
      <c r="H1707">
        <v>0</v>
      </c>
      <c r="I1707" t="s">
        <v>643</v>
      </c>
      <c r="J1707" t="s">
        <v>2021</v>
      </c>
      <c r="K1707">
        <v>18</v>
      </c>
    </row>
    <row r="1708" spans="5:11" ht="12.75">
      <c r="E1708" s="199">
        <f t="shared" si="0"/>
        <v>0</v>
      </c>
      <c r="F1708">
        <v>64</v>
      </c>
      <c r="G1708">
        <v>0</v>
      </c>
      <c r="H1708">
        <v>0</v>
      </c>
      <c r="I1708" t="s">
        <v>643</v>
      </c>
      <c r="J1708" t="s">
        <v>2022</v>
      </c>
      <c r="K1708">
        <v>18</v>
      </c>
    </row>
    <row r="1709" spans="5:11" ht="12.75">
      <c r="E1709" s="199">
        <f t="shared" si="0"/>
        <v>0</v>
      </c>
      <c r="F1709">
        <v>0</v>
      </c>
      <c r="G1709">
        <v>0</v>
      </c>
      <c r="H1709">
        <v>0</v>
      </c>
      <c r="I1709" t="s">
        <v>432</v>
      </c>
      <c r="J1709" t="s">
        <v>458</v>
      </c>
      <c r="K1709">
        <v>20</v>
      </c>
    </row>
    <row r="1710" spans="5:11" ht="12.75">
      <c r="E1710" s="199">
        <f t="shared" si="0"/>
        <v>0</v>
      </c>
      <c r="F1710">
        <v>1</v>
      </c>
      <c r="G1710">
        <v>0</v>
      </c>
      <c r="H1710">
        <v>0</v>
      </c>
      <c r="I1710" t="s">
        <v>435</v>
      </c>
      <c r="J1710" t="s">
        <v>2023</v>
      </c>
      <c r="K1710">
        <v>20</v>
      </c>
    </row>
    <row r="1711" spans="5:11" ht="12.75">
      <c r="E1711" s="199">
        <f t="shared" si="0"/>
        <v>0</v>
      </c>
      <c r="F1711">
        <v>1</v>
      </c>
      <c r="G1711">
        <v>1</v>
      </c>
      <c r="H1711">
        <v>1</v>
      </c>
      <c r="I1711" t="s">
        <v>439</v>
      </c>
      <c r="J1711" t="s">
        <v>2024</v>
      </c>
      <c r="K1711">
        <v>20</v>
      </c>
    </row>
    <row r="1712" spans="5:11" ht="12.75">
      <c r="E1712" s="199">
        <f t="shared" si="0"/>
        <v>0</v>
      </c>
      <c r="F1712">
        <v>1</v>
      </c>
      <c r="G1712">
        <v>2</v>
      </c>
      <c r="H1712">
        <v>2</v>
      </c>
      <c r="I1712" t="s">
        <v>439</v>
      </c>
      <c r="J1712" t="s">
        <v>2024</v>
      </c>
      <c r="K1712">
        <v>20</v>
      </c>
    </row>
    <row r="1713" spans="5:11" ht="12.75">
      <c r="E1713" s="199">
        <f t="shared" si="0"/>
        <v>0</v>
      </c>
      <c r="F1713">
        <v>1</v>
      </c>
      <c r="G1713">
        <v>3</v>
      </c>
      <c r="H1713">
        <v>2</v>
      </c>
      <c r="I1713" t="s">
        <v>439</v>
      </c>
      <c r="J1713" t="s">
        <v>2025</v>
      </c>
      <c r="K1713">
        <v>20</v>
      </c>
    </row>
    <row r="1714" spans="5:11" ht="12.75">
      <c r="E1714" s="199">
        <f t="shared" si="0"/>
        <v>0</v>
      </c>
      <c r="F1714">
        <v>1</v>
      </c>
      <c r="G1714">
        <v>4</v>
      </c>
      <c r="H1714">
        <v>3</v>
      </c>
      <c r="I1714" t="s">
        <v>439</v>
      </c>
      <c r="J1714" t="s">
        <v>2026</v>
      </c>
      <c r="K1714">
        <v>20</v>
      </c>
    </row>
    <row r="1715" spans="5:11" ht="12.75">
      <c r="E1715" s="199">
        <f t="shared" si="0"/>
        <v>0</v>
      </c>
      <c r="F1715">
        <v>1</v>
      </c>
      <c r="G1715">
        <v>5</v>
      </c>
      <c r="H1715">
        <v>2</v>
      </c>
      <c r="I1715" t="s">
        <v>439</v>
      </c>
      <c r="J1715" t="s">
        <v>2027</v>
      </c>
      <c r="K1715">
        <v>20</v>
      </c>
    </row>
    <row r="1716" spans="5:11" ht="12.75">
      <c r="E1716" s="199">
        <f t="shared" si="0"/>
        <v>0</v>
      </c>
      <c r="F1716">
        <v>1</v>
      </c>
      <c r="G1716">
        <v>6</v>
      </c>
      <c r="H1716">
        <v>2</v>
      </c>
      <c r="I1716" t="s">
        <v>439</v>
      </c>
      <c r="J1716" t="s">
        <v>2028</v>
      </c>
      <c r="K1716">
        <v>20</v>
      </c>
    </row>
    <row r="1717" spans="5:11" ht="12.75">
      <c r="E1717" s="199">
        <f t="shared" si="0"/>
        <v>0</v>
      </c>
      <c r="F1717">
        <v>1</v>
      </c>
      <c r="G1717">
        <v>7</v>
      </c>
      <c r="H1717">
        <v>2</v>
      </c>
      <c r="I1717" t="s">
        <v>439</v>
      </c>
      <c r="J1717" t="s">
        <v>2029</v>
      </c>
      <c r="K1717">
        <v>20</v>
      </c>
    </row>
    <row r="1718" spans="5:11" ht="12.75">
      <c r="E1718" s="199">
        <f t="shared" si="0"/>
        <v>0</v>
      </c>
      <c r="F1718">
        <v>2</v>
      </c>
      <c r="G1718">
        <v>0</v>
      </c>
      <c r="H1718">
        <v>0</v>
      </c>
      <c r="I1718" t="s">
        <v>435</v>
      </c>
      <c r="J1718" t="s">
        <v>2030</v>
      </c>
      <c r="K1718">
        <v>20</v>
      </c>
    </row>
    <row r="1719" spans="5:11" ht="12.75">
      <c r="E1719" s="199">
        <f t="shared" si="0"/>
        <v>0</v>
      </c>
      <c r="F1719">
        <v>2</v>
      </c>
      <c r="G1719">
        <v>1</v>
      </c>
      <c r="H1719">
        <v>3</v>
      </c>
      <c r="I1719" t="s">
        <v>439</v>
      </c>
      <c r="J1719" t="s">
        <v>2031</v>
      </c>
      <c r="K1719">
        <v>20</v>
      </c>
    </row>
    <row r="1720" spans="5:11" ht="12.75">
      <c r="E1720" s="199">
        <f t="shared" si="0"/>
        <v>0</v>
      </c>
      <c r="F1720">
        <v>2</v>
      </c>
      <c r="G1720">
        <v>2</v>
      </c>
      <c r="H1720">
        <v>3</v>
      </c>
      <c r="I1720" t="s">
        <v>439</v>
      </c>
      <c r="J1720" t="s">
        <v>2032</v>
      </c>
      <c r="K1720">
        <v>20</v>
      </c>
    </row>
    <row r="1721" spans="5:11" ht="12.75">
      <c r="E1721" s="199">
        <f t="shared" si="0"/>
        <v>0</v>
      </c>
      <c r="F1721">
        <v>2</v>
      </c>
      <c r="G1721">
        <v>3</v>
      </c>
      <c r="H1721">
        <v>2</v>
      </c>
      <c r="I1721" t="s">
        <v>439</v>
      </c>
      <c r="J1721" t="s">
        <v>2033</v>
      </c>
      <c r="K1721">
        <v>20</v>
      </c>
    </row>
    <row r="1722" spans="5:11" ht="12.75">
      <c r="E1722" s="199">
        <f t="shared" si="0"/>
        <v>0</v>
      </c>
      <c r="F1722">
        <v>2</v>
      </c>
      <c r="G1722">
        <v>4</v>
      </c>
      <c r="H1722">
        <v>2</v>
      </c>
      <c r="I1722" t="s">
        <v>439</v>
      </c>
      <c r="J1722" t="s">
        <v>2034</v>
      </c>
      <c r="K1722">
        <v>20</v>
      </c>
    </row>
    <row r="1723" spans="5:11" ht="12.75">
      <c r="E1723" s="199">
        <f t="shared" si="0"/>
        <v>0</v>
      </c>
      <c r="F1723">
        <v>2</v>
      </c>
      <c r="G1723">
        <v>5</v>
      </c>
      <c r="H1723">
        <v>2</v>
      </c>
      <c r="I1723" t="s">
        <v>439</v>
      </c>
      <c r="J1723" t="s">
        <v>2035</v>
      </c>
      <c r="K1723">
        <v>20</v>
      </c>
    </row>
    <row r="1724" spans="5:11" ht="12.75">
      <c r="E1724" s="199">
        <f t="shared" si="0"/>
        <v>0</v>
      </c>
      <c r="F1724">
        <v>2</v>
      </c>
      <c r="G1724">
        <v>6</v>
      </c>
      <c r="H1724">
        <v>3</v>
      </c>
      <c r="I1724" t="s">
        <v>439</v>
      </c>
      <c r="J1724" t="s">
        <v>2036</v>
      </c>
      <c r="K1724">
        <v>20</v>
      </c>
    </row>
    <row r="1725" spans="5:11" ht="12.75">
      <c r="E1725" s="199">
        <f t="shared" si="0"/>
        <v>0</v>
      </c>
      <c r="F1725">
        <v>2</v>
      </c>
      <c r="G1725">
        <v>7</v>
      </c>
      <c r="H1725">
        <v>3</v>
      </c>
      <c r="I1725" t="s">
        <v>439</v>
      </c>
      <c r="J1725" t="s">
        <v>2037</v>
      </c>
      <c r="K1725">
        <v>20</v>
      </c>
    </row>
    <row r="1726" spans="5:11" ht="12.75">
      <c r="E1726" s="199">
        <f t="shared" si="0"/>
        <v>0</v>
      </c>
      <c r="F1726">
        <v>2</v>
      </c>
      <c r="G1726">
        <v>8</v>
      </c>
      <c r="H1726">
        <v>2</v>
      </c>
      <c r="I1726" t="s">
        <v>439</v>
      </c>
      <c r="J1726" t="s">
        <v>1155</v>
      </c>
      <c r="K1726">
        <v>20</v>
      </c>
    </row>
    <row r="1727" spans="5:11" ht="12.75">
      <c r="E1727" s="199">
        <f t="shared" si="0"/>
        <v>0</v>
      </c>
      <c r="F1727">
        <v>2</v>
      </c>
      <c r="G1727">
        <v>9</v>
      </c>
      <c r="H1727">
        <v>3</v>
      </c>
      <c r="I1727" t="s">
        <v>439</v>
      </c>
      <c r="J1727" t="s">
        <v>2038</v>
      </c>
      <c r="K1727">
        <v>20</v>
      </c>
    </row>
    <row r="1728" spans="5:11" ht="12.75">
      <c r="E1728" s="199">
        <f t="shared" si="0"/>
        <v>0</v>
      </c>
      <c r="F1728">
        <v>2</v>
      </c>
      <c r="G1728">
        <v>10</v>
      </c>
      <c r="H1728">
        <v>3</v>
      </c>
      <c r="I1728" t="s">
        <v>439</v>
      </c>
      <c r="J1728" t="s">
        <v>2039</v>
      </c>
      <c r="K1728">
        <v>20</v>
      </c>
    </row>
    <row r="1729" spans="5:11" ht="12.75">
      <c r="E1729" s="199">
        <f t="shared" si="0"/>
        <v>0</v>
      </c>
      <c r="F1729">
        <v>2</v>
      </c>
      <c r="G1729">
        <v>11</v>
      </c>
      <c r="H1729">
        <v>2</v>
      </c>
      <c r="I1729" t="s">
        <v>439</v>
      </c>
      <c r="J1729" t="s">
        <v>2040</v>
      </c>
      <c r="K1729">
        <v>20</v>
      </c>
    </row>
    <row r="1730" spans="5:11" ht="12.75">
      <c r="E1730" s="199">
        <f t="shared" si="0"/>
        <v>0</v>
      </c>
      <c r="F1730">
        <v>2</v>
      </c>
      <c r="G1730">
        <v>12</v>
      </c>
      <c r="H1730">
        <v>3</v>
      </c>
      <c r="I1730" t="s">
        <v>439</v>
      </c>
      <c r="J1730" t="s">
        <v>2041</v>
      </c>
      <c r="K1730">
        <v>20</v>
      </c>
    </row>
    <row r="1731" spans="5:11" ht="12.75">
      <c r="E1731" s="199">
        <f t="shared" si="0"/>
        <v>0</v>
      </c>
      <c r="F1731">
        <v>2</v>
      </c>
      <c r="G1731">
        <v>13</v>
      </c>
      <c r="H1731">
        <v>3</v>
      </c>
      <c r="I1731" t="s">
        <v>439</v>
      </c>
      <c r="J1731" t="s">
        <v>2042</v>
      </c>
      <c r="K1731">
        <v>20</v>
      </c>
    </row>
    <row r="1732" spans="5:11" ht="12.75">
      <c r="E1732" s="199">
        <f t="shared" si="0"/>
        <v>0</v>
      </c>
      <c r="F1732">
        <v>2</v>
      </c>
      <c r="G1732">
        <v>14</v>
      </c>
      <c r="H1732">
        <v>3</v>
      </c>
      <c r="I1732" t="s">
        <v>439</v>
      </c>
      <c r="J1732" t="s">
        <v>2043</v>
      </c>
      <c r="K1732">
        <v>20</v>
      </c>
    </row>
    <row r="1733" spans="5:11" ht="12.75">
      <c r="E1733" s="199">
        <f t="shared" si="0"/>
        <v>0</v>
      </c>
      <c r="F1733">
        <v>2</v>
      </c>
      <c r="G1733">
        <v>15</v>
      </c>
      <c r="H1733">
        <v>2</v>
      </c>
      <c r="I1733" t="s">
        <v>439</v>
      </c>
      <c r="J1733" t="s">
        <v>2044</v>
      </c>
      <c r="K1733">
        <v>20</v>
      </c>
    </row>
    <row r="1734" spans="5:11" ht="12.75">
      <c r="E1734" s="199">
        <f t="shared" si="0"/>
        <v>0</v>
      </c>
      <c r="F1734">
        <v>3</v>
      </c>
      <c r="G1734">
        <v>0</v>
      </c>
      <c r="H1734">
        <v>0</v>
      </c>
      <c r="I1734" t="s">
        <v>435</v>
      </c>
      <c r="J1734" t="s">
        <v>2045</v>
      </c>
      <c r="K1734">
        <v>20</v>
      </c>
    </row>
    <row r="1735" spans="5:11" ht="12.75">
      <c r="E1735" s="199">
        <f t="shared" si="0"/>
        <v>0</v>
      </c>
      <c r="F1735">
        <v>3</v>
      </c>
      <c r="G1735">
        <v>1</v>
      </c>
      <c r="H1735">
        <v>1</v>
      </c>
      <c r="I1735" t="s">
        <v>439</v>
      </c>
      <c r="J1735" t="s">
        <v>2046</v>
      </c>
      <c r="K1735">
        <v>20</v>
      </c>
    </row>
    <row r="1736" spans="5:11" ht="12.75">
      <c r="E1736" s="199">
        <f t="shared" si="0"/>
        <v>0</v>
      </c>
      <c r="F1736">
        <v>3</v>
      </c>
      <c r="G1736">
        <v>2</v>
      </c>
      <c r="H1736">
        <v>1</v>
      </c>
      <c r="I1736" t="s">
        <v>439</v>
      </c>
      <c r="J1736" t="s">
        <v>2047</v>
      </c>
      <c r="K1736">
        <v>20</v>
      </c>
    </row>
    <row r="1737" spans="5:11" ht="12.75">
      <c r="E1737" s="199">
        <f t="shared" si="0"/>
        <v>0</v>
      </c>
      <c r="F1737">
        <v>3</v>
      </c>
      <c r="G1737">
        <v>3</v>
      </c>
      <c r="H1737">
        <v>2</v>
      </c>
      <c r="I1737" t="s">
        <v>439</v>
      </c>
      <c r="J1737" t="s">
        <v>2046</v>
      </c>
      <c r="K1737">
        <v>20</v>
      </c>
    </row>
    <row r="1738" spans="5:11" ht="12.75">
      <c r="E1738" s="199">
        <f t="shared" si="0"/>
        <v>0</v>
      </c>
      <c r="F1738">
        <v>3</v>
      </c>
      <c r="G1738">
        <v>4</v>
      </c>
      <c r="H1738">
        <v>2</v>
      </c>
      <c r="I1738" t="s">
        <v>439</v>
      </c>
      <c r="J1738" t="s">
        <v>2048</v>
      </c>
      <c r="K1738">
        <v>20</v>
      </c>
    </row>
    <row r="1739" spans="5:11" ht="12.75">
      <c r="E1739" s="199">
        <f t="shared" si="0"/>
        <v>0</v>
      </c>
      <c r="F1739">
        <v>3</v>
      </c>
      <c r="G1739">
        <v>5</v>
      </c>
      <c r="H1739">
        <v>2</v>
      </c>
      <c r="I1739" t="s">
        <v>439</v>
      </c>
      <c r="J1739" t="s">
        <v>2047</v>
      </c>
      <c r="K1739">
        <v>20</v>
      </c>
    </row>
    <row r="1740" spans="5:11" ht="12.75">
      <c r="E1740" s="199">
        <f t="shared" si="0"/>
        <v>0</v>
      </c>
      <c r="F1740">
        <v>3</v>
      </c>
      <c r="G1740">
        <v>6</v>
      </c>
      <c r="H1740">
        <v>2</v>
      </c>
      <c r="I1740" t="s">
        <v>439</v>
      </c>
      <c r="J1740" t="s">
        <v>2049</v>
      </c>
      <c r="K1740">
        <v>20</v>
      </c>
    </row>
    <row r="1741" spans="5:11" ht="12.75">
      <c r="E1741" s="199">
        <f t="shared" si="0"/>
        <v>0</v>
      </c>
      <c r="F1741">
        <v>3</v>
      </c>
      <c r="G1741">
        <v>7</v>
      </c>
      <c r="H1741">
        <v>2</v>
      </c>
      <c r="I1741" t="s">
        <v>439</v>
      </c>
      <c r="J1741" t="s">
        <v>2050</v>
      </c>
      <c r="K1741">
        <v>20</v>
      </c>
    </row>
    <row r="1742" spans="5:11" ht="12.75">
      <c r="E1742" s="199">
        <f t="shared" si="0"/>
        <v>0</v>
      </c>
      <c r="F1742">
        <v>3</v>
      </c>
      <c r="G1742">
        <v>8</v>
      </c>
      <c r="H1742">
        <v>2</v>
      </c>
      <c r="I1742" t="s">
        <v>439</v>
      </c>
      <c r="J1742" t="s">
        <v>2051</v>
      </c>
      <c r="K1742">
        <v>20</v>
      </c>
    </row>
    <row r="1743" spans="5:11" ht="12.75">
      <c r="E1743" s="199">
        <f t="shared" si="0"/>
        <v>0</v>
      </c>
      <c r="F1743">
        <v>4</v>
      </c>
      <c r="G1743">
        <v>0</v>
      </c>
      <c r="H1743">
        <v>0</v>
      </c>
      <c r="I1743" t="s">
        <v>435</v>
      </c>
      <c r="J1743" t="s">
        <v>2052</v>
      </c>
      <c r="K1743">
        <v>20</v>
      </c>
    </row>
    <row r="1744" spans="5:11" ht="12.75">
      <c r="E1744" s="199">
        <f t="shared" si="0"/>
        <v>0</v>
      </c>
      <c r="F1744">
        <v>4</v>
      </c>
      <c r="G1744">
        <v>1</v>
      </c>
      <c r="H1744">
        <v>1</v>
      </c>
      <c r="I1744" t="s">
        <v>439</v>
      </c>
      <c r="J1744" t="s">
        <v>2053</v>
      </c>
      <c r="K1744">
        <v>20</v>
      </c>
    </row>
    <row r="1745" spans="5:11" ht="12.75">
      <c r="E1745" s="199">
        <f t="shared" si="0"/>
        <v>0</v>
      </c>
      <c r="F1745">
        <v>4</v>
      </c>
      <c r="G1745">
        <v>2</v>
      </c>
      <c r="H1745">
        <v>2</v>
      </c>
      <c r="I1745" t="s">
        <v>439</v>
      </c>
      <c r="J1745" t="s">
        <v>2053</v>
      </c>
      <c r="K1745">
        <v>20</v>
      </c>
    </row>
    <row r="1746" spans="5:11" ht="12.75">
      <c r="E1746" s="199">
        <f t="shared" si="0"/>
        <v>0</v>
      </c>
      <c r="F1746">
        <v>4</v>
      </c>
      <c r="G1746">
        <v>3</v>
      </c>
      <c r="H1746">
        <v>2</v>
      </c>
      <c r="I1746" t="s">
        <v>439</v>
      </c>
      <c r="J1746" t="s">
        <v>2054</v>
      </c>
      <c r="K1746">
        <v>20</v>
      </c>
    </row>
    <row r="1747" spans="5:11" ht="12.75">
      <c r="E1747" s="199">
        <f t="shared" si="0"/>
        <v>0</v>
      </c>
      <c r="F1747">
        <v>4</v>
      </c>
      <c r="G1747">
        <v>4</v>
      </c>
      <c r="H1747">
        <v>3</v>
      </c>
      <c r="I1747" t="s">
        <v>439</v>
      </c>
      <c r="J1747" t="s">
        <v>2055</v>
      </c>
      <c r="K1747">
        <v>20</v>
      </c>
    </row>
    <row r="1748" spans="5:11" ht="12.75">
      <c r="E1748" s="199">
        <f t="shared" si="0"/>
        <v>0</v>
      </c>
      <c r="F1748">
        <v>4</v>
      </c>
      <c r="G1748">
        <v>5</v>
      </c>
      <c r="H1748">
        <v>3</v>
      </c>
      <c r="I1748" t="s">
        <v>439</v>
      </c>
      <c r="J1748" t="s">
        <v>2056</v>
      </c>
      <c r="K1748">
        <v>20</v>
      </c>
    </row>
    <row r="1749" spans="5:11" ht="12.75">
      <c r="E1749" s="199">
        <f t="shared" si="0"/>
        <v>0</v>
      </c>
      <c r="F1749">
        <v>4</v>
      </c>
      <c r="G1749">
        <v>6</v>
      </c>
      <c r="H1749">
        <v>2</v>
      </c>
      <c r="I1749" t="s">
        <v>439</v>
      </c>
      <c r="J1749" t="s">
        <v>488</v>
      </c>
      <c r="K1749">
        <v>20</v>
      </c>
    </row>
    <row r="1750" spans="5:11" ht="12.75">
      <c r="E1750" s="199">
        <f t="shared" si="0"/>
        <v>0</v>
      </c>
      <c r="F1750">
        <v>5</v>
      </c>
      <c r="G1750">
        <v>0</v>
      </c>
      <c r="H1750">
        <v>0</v>
      </c>
      <c r="I1750" t="s">
        <v>435</v>
      </c>
      <c r="J1750" t="s">
        <v>2057</v>
      </c>
      <c r="K1750">
        <v>20</v>
      </c>
    </row>
    <row r="1751" spans="5:11" ht="12.75">
      <c r="E1751" s="199">
        <f t="shared" si="0"/>
        <v>0</v>
      </c>
      <c r="F1751">
        <v>5</v>
      </c>
      <c r="G1751">
        <v>1</v>
      </c>
      <c r="H1751">
        <v>1</v>
      </c>
      <c r="I1751" t="s">
        <v>439</v>
      </c>
      <c r="J1751" t="s">
        <v>2058</v>
      </c>
      <c r="K1751">
        <v>20</v>
      </c>
    </row>
    <row r="1752" spans="5:11" ht="12.75">
      <c r="E1752" s="199">
        <f t="shared" si="0"/>
        <v>0</v>
      </c>
      <c r="F1752">
        <v>5</v>
      </c>
      <c r="G1752">
        <v>2</v>
      </c>
      <c r="H1752">
        <v>2</v>
      </c>
      <c r="I1752" t="s">
        <v>439</v>
      </c>
      <c r="J1752" t="s">
        <v>2059</v>
      </c>
      <c r="K1752">
        <v>20</v>
      </c>
    </row>
    <row r="1753" spans="5:11" ht="12.75">
      <c r="E1753" s="199">
        <f t="shared" si="0"/>
        <v>0</v>
      </c>
      <c r="F1753">
        <v>5</v>
      </c>
      <c r="G1753">
        <v>3</v>
      </c>
      <c r="H1753">
        <v>2</v>
      </c>
      <c r="I1753" t="s">
        <v>439</v>
      </c>
      <c r="J1753" t="s">
        <v>2060</v>
      </c>
      <c r="K1753">
        <v>20</v>
      </c>
    </row>
    <row r="1754" spans="5:11" ht="12.75">
      <c r="E1754" s="199">
        <f t="shared" si="0"/>
        <v>0</v>
      </c>
      <c r="F1754">
        <v>5</v>
      </c>
      <c r="G1754">
        <v>4</v>
      </c>
      <c r="H1754">
        <v>2</v>
      </c>
      <c r="I1754" t="s">
        <v>439</v>
      </c>
      <c r="J1754" t="s">
        <v>2061</v>
      </c>
      <c r="K1754">
        <v>20</v>
      </c>
    </row>
    <row r="1755" spans="5:11" ht="12.75">
      <c r="E1755" s="199">
        <f t="shared" si="0"/>
        <v>0</v>
      </c>
      <c r="F1755">
        <v>5</v>
      </c>
      <c r="G1755">
        <v>5</v>
      </c>
      <c r="H1755">
        <v>2</v>
      </c>
      <c r="I1755" t="s">
        <v>439</v>
      </c>
      <c r="J1755" t="s">
        <v>2062</v>
      </c>
      <c r="K1755">
        <v>20</v>
      </c>
    </row>
    <row r="1756" spans="5:11" ht="12.75">
      <c r="E1756" s="199">
        <f t="shared" si="0"/>
        <v>0</v>
      </c>
      <c r="F1756">
        <v>5</v>
      </c>
      <c r="G1756">
        <v>6</v>
      </c>
      <c r="H1756">
        <v>2</v>
      </c>
      <c r="I1756" t="s">
        <v>439</v>
      </c>
      <c r="J1756" t="s">
        <v>2058</v>
      </c>
      <c r="K1756">
        <v>20</v>
      </c>
    </row>
    <row r="1757" spans="5:11" ht="12.75">
      <c r="E1757" s="199">
        <f t="shared" si="0"/>
        <v>0</v>
      </c>
      <c r="F1757">
        <v>5</v>
      </c>
      <c r="G1757">
        <v>7</v>
      </c>
      <c r="H1757">
        <v>3</v>
      </c>
      <c r="I1757" t="s">
        <v>439</v>
      </c>
      <c r="J1757" t="s">
        <v>2063</v>
      </c>
      <c r="K1757">
        <v>20</v>
      </c>
    </row>
    <row r="1758" spans="5:11" ht="12.75">
      <c r="E1758" s="199">
        <f t="shared" si="0"/>
        <v>0</v>
      </c>
      <c r="F1758">
        <v>5</v>
      </c>
      <c r="G1758">
        <v>8</v>
      </c>
      <c r="H1758">
        <v>2</v>
      </c>
      <c r="I1758" t="s">
        <v>439</v>
      </c>
      <c r="J1758" t="s">
        <v>2064</v>
      </c>
      <c r="K1758">
        <v>20</v>
      </c>
    </row>
    <row r="1759" spans="5:11" ht="12.75">
      <c r="E1759" s="199">
        <f t="shared" si="0"/>
        <v>0</v>
      </c>
      <c r="F1759">
        <v>5</v>
      </c>
      <c r="G1759">
        <v>9</v>
      </c>
      <c r="H1759">
        <v>2</v>
      </c>
      <c r="I1759" t="s">
        <v>439</v>
      </c>
      <c r="J1759" t="s">
        <v>2065</v>
      </c>
      <c r="K1759">
        <v>20</v>
      </c>
    </row>
    <row r="1760" spans="5:11" ht="12.75">
      <c r="E1760" s="199">
        <f t="shared" si="0"/>
        <v>0</v>
      </c>
      <c r="F1760">
        <v>6</v>
      </c>
      <c r="G1760">
        <v>0</v>
      </c>
      <c r="H1760">
        <v>0</v>
      </c>
      <c r="I1760" t="s">
        <v>435</v>
      </c>
      <c r="J1760" t="s">
        <v>2066</v>
      </c>
      <c r="K1760">
        <v>20</v>
      </c>
    </row>
    <row r="1761" spans="5:11" ht="12.75">
      <c r="E1761" s="199">
        <f t="shared" si="0"/>
        <v>0</v>
      </c>
      <c r="F1761">
        <v>6</v>
      </c>
      <c r="G1761">
        <v>1</v>
      </c>
      <c r="H1761">
        <v>1</v>
      </c>
      <c r="I1761" t="s">
        <v>439</v>
      </c>
      <c r="J1761" t="s">
        <v>2067</v>
      </c>
      <c r="K1761">
        <v>20</v>
      </c>
    </row>
    <row r="1762" spans="5:11" ht="12.75">
      <c r="E1762" s="199">
        <f t="shared" si="0"/>
        <v>0</v>
      </c>
      <c r="F1762">
        <v>6</v>
      </c>
      <c r="G1762">
        <v>2</v>
      </c>
      <c r="H1762">
        <v>2</v>
      </c>
      <c r="I1762" t="s">
        <v>439</v>
      </c>
      <c r="J1762" t="s">
        <v>2068</v>
      </c>
      <c r="K1762">
        <v>20</v>
      </c>
    </row>
    <row r="1763" spans="5:11" ht="12.75">
      <c r="E1763" s="199">
        <f t="shared" si="0"/>
        <v>0</v>
      </c>
      <c r="F1763">
        <v>6</v>
      </c>
      <c r="G1763">
        <v>3</v>
      </c>
      <c r="H1763">
        <v>2</v>
      </c>
      <c r="I1763" t="s">
        <v>439</v>
      </c>
      <c r="J1763" t="s">
        <v>2067</v>
      </c>
      <c r="K1763">
        <v>20</v>
      </c>
    </row>
    <row r="1764" spans="5:11" ht="12.75">
      <c r="E1764" s="199">
        <f t="shared" si="0"/>
        <v>0</v>
      </c>
      <c r="F1764">
        <v>6</v>
      </c>
      <c r="G1764">
        <v>4</v>
      </c>
      <c r="H1764">
        <v>2</v>
      </c>
      <c r="I1764" t="s">
        <v>439</v>
      </c>
      <c r="J1764" t="s">
        <v>2069</v>
      </c>
      <c r="K1764">
        <v>20</v>
      </c>
    </row>
    <row r="1765" spans="5:11" ht="12.75">
      <c r="E1765" s="199">
        <f t="shared" si="0"/>
        <v>0</v>
      </c>
      <c r="F1765">
        <v>6</v>
      </c>
      <c r="G1765">
        <v>5</v>
      </c>
      <c r="H1765">
        <v>3</v>
      </c>
      <c r="I1765" t="s">
        <v>439</v>
      </c>
      <c r="J1765" t="s">
        <v>2070</v>
      </c>
      <c r="K1765">
        <v>20</v>
      </c>
    </row>
    <row r="1766" spans="5:11" ht="12.75">
      <c r="E1766" s="199">
        <f t="shared" si="0"/>
        <v>0</v>
      </c>
      <c r="F1766">
        <v>6</v>
      </c>
      <c r="G1766">
        <v>6</v>
      </c>
      <c r="H1766">
        <v>2</v>
      </c>
      <c r="I1766" t="s">
        <v>439</v>
      </c>
      <c r="J1766" t="s">
        <v>2071</v>
      </c>
      <c r="K1766">
        <v>20</v>
      </c>
    </row>
    <row r="1767" spans="5:11" ht="12.75">
      <c r="E1767" s="199">
        <f t="shared" si="0"/>
        <v>0</v>
      </c>
      <c r="F1767">
        <v>7</v>
      </c>
      <c r="G1767">
        <v>0</v>
      </c>
      <c r="H1767">
        <v>0</v>
      </c>
      <c r="I1767" t="s">
        <v>435</v>
      </c>
      <c r="J1767" t="s">
        <v>2072</v>
      </c>
      <c r="K1767">
        <v>20</v>
      </c>
    </row>
    <row r="1768" spans="5:11" ht="12.75">
      <c r="E1768" s="199">
        <f t="shared" si="0"/>
        <v>0</v>
      </c>
      <c r="F1768">
        <v>7</v>
      </c>
      <c r="G1768">
        <v>1</v>
      </c>
      <c r="H1768">
        <v>3</v>
      </c>
      <c r="I1768" t="s">
        <v>439</v>
      </c>
      <c r="J1768" t="s">
        <v>2073</v>
      </c>
      <c r="K1768">
        <v>20</v>
      </c>
    </row>
    <row r="1769" spans="5:11" ht="12.75">
      <c r="E1769" s="199">
        <f t="shared" si="0"/>
        <v>0</v>
      </c>
      <c r="F1769">
        <v>7</v>
      </c>
      <c r="G1769">
        <v>2</v>
      </c>
      <c r="H1769">
        <v>2</v>
      </c>
      <c r="I1769" t="s">
        <v>439</v>
      </c>
      <c r="J1769" t="s">
        <v>2074</v>
      </c>
      <c r="K1769">
        <v>20</v>
      </c>
    </row>
    <row r="1770" spans="5:11" ht="12.75">
      <c r="E1770" s="199">
        <f t="shared" si="0"/>
        <v>0</v>
      </c>
      <c r="F1770">
        <v>7</v>
      </c>
      <c r="G1770">
        <v>3</v>
      </c>
      <c r="H1770">
        <v>2</v>
      </c>
      <c r="I1770" t="s">
        <v>439</v>
      </c>
      <c r="J1770" t="s">
        <v>2075</v>
      </c>
      <c r="K1770">
        <v>20</v>
      </c>
    </row>
    <row r="1771" spans="5:11" ht="12.75">
      <c r="E1771" s="199">
        <f t="shared" si="0"/>
        <v>0</v>
      </c>
      <c r="F1771">
        <v>7</v>
      </c>
      <c r="G1771">
        <v>4</v>
      </c>
      <c r="H1771">
        <v>3</v>
      </c>
      <c r="I1771" t="s">
        <v>439</v>
      </c>
      <c r="J1771" t="s">
        <v>2076</v>
      </c>
      <c r="K1771">
        <v>20</v>
      </c>
    </row>
    <row r="1772" spans="5:11" ht="12.75">
      <c r="E1772" s="199">
        <f t="shared" si="0"/>
        <v>0</v>
      </c>
      <c r="F1772">
        <v>7</v>
      </c>
      <c r="G1772">
        <v>5</v>
      </c>
      <c r="H1772">
        <v>2</v>
      </c>
      <c r="I1772" t="s">
        <v>439</v>
      </c>
      <c r="J1772" t="s">
        <v>2077</v>
      </c>
      <c r="K1772">
        <v>20</v>
      </c>
    </row>
    <row r="1773" spans="5:11" ht="12.75">
      <c r="E1773" s="199">
        <f t="shared" si="0"/>
        <v>0</v>
      </c>
      <c r="F1773">
        <v>7</v>
      </c>
      <c r="G1773">
        <v>6</v>
      </c>
      <c r="H1773">
        <v>2</v>
      </c>
      <c r="I1773" t="s">
        <v>439</v>
      </c>
      <c r="J1773" t="s">
        <v>2078</v>
      </c>
      <c r="K1773">
        <v>20</v>
      </c>
    </row>
    <row r="1774" spans="5:11" ht="12.75">
      <c r="E1774" s="199">
        <f t="shared" si="0"/>
        <v>0</v>
      </c>
      <c r="F1774">
        <v>7</v>
      </c>
      <c r="G1774">
        <v>7</v>
      </c>
      <c r="H1774">
        <v>2</v>
      </c>
      <c r="I1774" t="s">
        <v>439</v>
      </c>
      <c r="J1774" t="s">
        <v>2079</v>
      </c>
      <c r="K1774">
        <v>20</v>
      </c>
    </row>
    <row r="1775" spans="5:11" ht="12.75">
      <c r="E1775" s="199">
        <f t="shared" si="0"/>
        <v>0</v>
      </c>
      <c r="F1775">
        <v>7</v>
      </c>
      <c r="G1775">
        <v>8</v>
      </c>
      <c r="H1775">
        <v>2</v>
      </c>
      <c r="I1775" t="s">
        <v>439</v>
      </c>
      <c r="J1775" t="s">
        <v>2080</v>
      </c>
      <c r="K1775">
        <v>20</v>
      </c>
    </row>
    <row r="1776" spans="5:11" ht="12.75">
      <c r="E1776" s="199">
        <f t="shared" si="0"/>
        <v>0</v>
      </c>
      <c r="F1776">
        <v>7</v>
      </c>
      <c r="G1776">
        <v>9</v>
      </c>
      <c r="H1776">
        <v>2</v>
      </c>
      <c r="I1776" t="s">
        <v>439</v>
      </c>
      <c r="J1776" t="s">
        <v>2081</v>
      </c>
      <c r="K1776">
        <v>20</v>
      </c>
    </row>
    <row r="1777" spans="5:11" ht="12.75">
      <c r="E1777" s="199">
        <f t="shared" si="0"/>
        <v>0</v>
      </c>
      <c r="F1777">
        <v>8</v>
      </c>
      <c r="G1777">
        <v>0</v>
      </c>
      <c r="H1777">
        <v>0</v>
      </c>
      <c r="I1777" t="s">
        <v>435</v>
      </c>
      <c r="J1777" t="s">
        <v>2082</v>
      </c>
      <c r="K1777">
        <v>20</v>
      </c>
    </row>
    <row r="1778" spans="5:11" ht="12.75">
      <c r="E1778" s="199">
        <f t="shared" si="0"/>
        <v>0</v>
      </c>
      <c r="F1778">
        <v>8</v>
      </c>
      <c r="G1778">
        <v>1</v>
      </c>
      <c r="H1778">
        <v>3</v>
      </c>
      <c r="I1778" t="s">
        <v>439</v>
      </c>
      <c r="J1778" t="s">
        <v>2083</v>
      </c>
      <c r="K1778">
        <v>20</v>
      </c>
    </row>
    <row r="1779" spans="5:11" ht="12.75">
      <c r="E1779" s="199">
        <f t="shared" si="0"/>
        <v>0</v>
      </c>
      <c r="F1779">
        <v>8</v>
      </c>
      <c r="G1779">
        <v>2</v>
      </c>
      <c r="H1779">
        <v>2</v>
      </c>
      <c r="I1779" t="s">
        <v>439</v>
      </c>
      <c r="J1779" t="s">
        <v>2084</v>
      </c>
      <c r="K1779">
        <v>20</v>
      </c>
    </row>
    <row r="1780" spans="5:11" ht="12.75">
      <c r="E1780" s="199">
        <f t="shared" si="0"/>
        <v>0</v>
      </c>
      <c r="F1780">
        <v>8</v>
      </c>
      <c r="G1780">
        <v>3</v>
      </c>
      <c r="H1780">
        <v>2</v>
      </c>
      <c r="I1780" t="s">
        <v>439</v>
      </c>
      <c r="J1780" t="s">
        <v>2085</v>
      </c>
      <c r="K1780">
        <v>20</v>
      </c>
    </row>
    <row r="1781" spans="5:11" ht="12.75">
      <c r="E1781" s="199">
        <f t="shared" si="0"/>
        <v>0</v>
      </c>
      <c r="F1781">
        <v>8</v>
      </c>
      <c r="G1781">
        <v>4</v>
      </c>
      <c r="H1781">
        <v>3</v>
      </c>
      <c r="I1781" t="s">
        <v>439</v>
      </c>
      <c r="J1781" t="s">
        <v>2086</v>
      </c>
      <c r="K1781">
        <v>20</v>
      </c>
    </row>
    <row r="1782" spans="5:11" ht="12.75">
      <c r="E1782" s="199">
        <f t="shared" si="0"/>
        <v>0</v>
      </c>
      <c r="F1782">
        <v>8</v>
      </c>
      <c r="G1782">
        <v>5</v>
      </c>
      <c r="H1782">
        <v>2</v>
      </c>
      <c r="I1782" t="s">
        <v>439</v>
      </c>
      <c r="J1782" t="s">
        <v>2087</v>
      </c>
      <c r="K1782">
        <v>20</v>
      </c>
    </row>
    <row r="1783" spans="5:11" ht="12.75">
      <c r="E1783" s="199">
        <f t="shared" si="0"/>
        <v>0</v>
      </c>
      <c r="F1783">
        <v>8</v>
      </c>
      <c r="G1783">
        <v>6</v>
      </c>
      <c r="H1783">
        <v>3</v>
      </c>
      <c r="I1783" t="s">
        <v>439</v>
      </c>
      <c r="J1783" t="s">
        <v>2088</v>
      </c>
      <c r="K1783">
        <v>20</v>
      </c>
    </row>
    <row r="1784" spans="5:11" ht="12.75">
      <c r="E1784" s="199">
        <f t="shared" si="0"/>
        <v>0</v>
      </c>
      <c r="F1784">
        <v>8</v>
      </c>
      <c r="G1784">
        <v>7</v>
      </c>
      <c r="H1784">
        <v>2</v>
      </c>
      <c r="I1784" t="s">
        <v>439</v>
      </c>
      <c r="J1784" t="s">
        <v>2089</v>
      </c>
      <c r="K1784">
        <v>20</v>
      </c>
    </row>
    <row r="1785" spans="5:11" ht="12.75">
      <c r="E1785" s="199">
        <f t="shared" si="0"/>
        <v>0</v>
      </c>
      <c r="F1785">
        <v>9</v>
      </c>
      <c r="G1785">
        <v>0</v>
      </c>
      <c r="H1785">
        <v>0</v>
      </c>
      <c r="I1785" t="s">
        <v>435</v>
      </c>
      <c r="J1785" t="s">
        <v>2090</v>
      </c>
      <c r="K1785">
        <v>20</v>
      </c>
    </row>
    <row r="1786" spans="5:11" ht="12.75">
      <c r="E1786" s="199">
        <f t="shared" si="0"/>
        <v>0</v>
      </c>
      <c r="F1786">
        <v>9</v>
      </c>
      <c r="G1786">
        <v>1</v>
      </c>
      <c r="H1786">
        <v>1</v>
      </c>
      <c r="I1786" t="s">
        <v>439</v>
      </c>
      <c r="J1786" t="s">
        <v>2091</v>
      </c>
      <c r="K1786">
        <v>20</v>
      </c>
    </row>
    <row r="1787" spans="5:11" ht="12.75">
      <c r="E1787" s="199">
        <f t="shared" si="0"/>
        <v>0</v>
      </c>
      <c r="F1787">
        <v>9</v>
      </c>
      <c r="G1787">
        <v>2</v>
      </c>
      <c r="H1787">
        <v>2</v>
      </c>
      <c r="I1787" t="s">
        <v>439</v>
      </c>
      <c r="J1787" t="s">
        <v>2092</v>
      </c>
      <c r="K1787">
        <v>20</v>
      </c>
    </row>
    <row r="1788" spans="5:11" ht="12.75">
      <c r="E1788" s="199">
        <f t="shared" si="0"/>
        <v>0</v>
      </c>
      <c r="F1788">
        <v>9</v>
      </c>
      <c r="G1788">
        <v>3</v>
      </c>
      <c r="H1788">
        <v>2</v>
      </c>
      <c r="I1788" t="s">
        <v>439</v>
      </c>
      <c r="J1788" t="s">
        <v>2093</v>
      </c>
      <c r="K1788">
        <v>20</v>
      </c>
    </row>
    <row r="1789" spans="5:11" ht="12.75">
      <c r="E1789" s="199">
        <f t="shared" si="0"/>
        <v>0</v>
      </c>
      <c r="F1789">
        <v>9</v>
      </c>
      <c r="G1789">
        <v>4</v>
      </c>
      <c r="H1789">
        <v>2</v>
      </c>
      <c r="I1789" t="s">
        <v>439</v>
      </c>
      <c r="J1789" t="s">
        <v>2094</v>
      </c>
      <c r="K1789">
        <v>20</v>
      </c>
    </row>
    <row r="1790" spans="5:11" ht="12.75">
      <c r="E1790" s="199">
        <f t="shared" si="0"/>
        <v>0</v>
      </c>
      <c r="F1790">
        <v>9</v>
      </c>
      <c r="G1790">
        <v>5</v>
      </c>
      <c r="H1790">
        <v>2</v>
      </c>
      <c r="I1790" t="s">
        <v>439</v>
      </c>
      <c r="J1790" t="s">
        <v>2091</v>
      </c>
      <c r="K1790">
        <v>20</v>
      </c>
    </row>
    <row r="1791" spans="5:11" ht="12.75">
      <c r="E1791" s="199">
        <f t="shared" si="0"/>
        <v>0</v>
      </c>
      <c r="F1791">
        <v>10</v>
      </c>
      <c r="G1791">
        <v>0</v>
      </c>
      <c r="H1791">
        <v>0</v>
      </c>
      <c r="I1791" t="s">
        <v>435</v>
      </c>
      <c r="J1791" t="s">
        <v>2095</v>
      </c>
      <c r="K1791">
        <v>20</v>
      </c>
    </row>
    <row r="1792" spans="5:11" ht="12.75">
      <c r="E1792" s="199">
        <f t="shared" si="0"/>
        <v>0</v>
      </c>
      <c r="F1792">
        <v>10</v>
      </c>
      <c r="G1792">
        <v>1</v>
      </c>
      <c r="H1792">
        <v>1</v>
      </c>
      <c r="I1792" t="s">
        <v>439</v>
      </c>
      <c r="J1792" t="s">
        <v>2096</v>
      </c>
      <c r="K1792">
        <v>20</v>
      </c>
    </row>
    <row r="1793" spans="5:11" ht="12.75">
      <c r="E1793" s="199">
        <f t="shared" si="0"/>
        <v>0</v>
      </c>
      <c r="F1793">
        <v>10</v>
      </c>
      <c r="G1793">
        <v>2</v>
      </c>
      <c r="H1793">
        <v>3</v>
      </c>
      <c r="I1793" t="s">
        <v>439</v>
      </c>
      <c r="J1793" t="s">
        <v>2097</v>
      </c>
      <c r="K1793">
        <v>20</v>
      </c>
    </row>
    <row r="1794" spans="5:11" ht="12.75">
      <c r="E1794" s="199">
        <f t="shared" si="0"/>
        <v>0</v>
      </c>
      <c r="F1794">
        <v>10</v>
      </c>
      <c r="G1794">
        <v>3</v>
      </c>
      <c r="H1794">
        <v>2</v>
      </c>
      <c r="I1794" t="s">
        <v>439</v>
      </c>
      <c r="J1794" t="s">
        <v>2098</v>
      </c>
      <c r="K1794">
        <v>20</v>
      </c>
    </row>
    <row r="1795" spans="5:11" ht="12.75">
      <c r="E1795" s="199">
        <f t="shared" si="0"/>
        <v>0</v>
      </c>
      <c r="F1795">
        <v>10</v>
      </c>
      <c r="G1795">
        <v>4</v>
      </c>
      <c r="H1795">
        <v>2</v>
      </c>
      <c r="I1795" t="s">
        <v>439</v>
      </c>
      <c r="J1795" t="s">
        <v>2099</v>
      </c>
      <c r="K1795">
        <v>20</v>
      </c>
    </row>
    <row r="1796" spans="5:11" ht="12.75">
      <c r="E1796" s="199">
        <f t="shared" si="0"/>
        <v>0</v>
      </c>
      <c r="F1796">
        <v>10</v>
      </c>
      <c r="G1796">
        <v>5</v>
      </c>
      <c r="H1796">
        <v>2</v>
      </c>
      <c r="I1796" t="s">
        <v>439</v>
      </c>
      <c r="J1796" t="s">
        <v>2100</v>
      </c>
      <c r="K1796">
        <v>20</v>
      </c>
    </row>
    <row r="1797" spans="5:11" ht="12.75">
      <c r="E1797" s="199">
        <f t="shared" si="0"/>
        <v>0</v>
      </c>
      <c r="F1797">
        <v>10</v>
      </c>
      <c r="G1797">
        <v>6</v>
      </c>
      <c r="H1797">
        <v>2</v>
      </c>
      <c r="I1797" t="s">
        <v>439</v>
      </c>
      <c r="J1797" t="s">
        <v>2101</v>
      </c>
      <c r="K1797">
        <v>20</v>
      </c>
    </row>
    <row r="1798" spans="5:11" ht="12.75">
      <c r="E1798" s="199">
        <f t="shared" si="0"/>
        <v>0</v>
      </c>
      <c r="F1798">
        <v>10</v>
      </c>
      <c r="G1798">
        <v>7</v>
      </c>
      <c r="H1798">
        <v>2</v>
      </c>
      <c r="I1798" t="s">
        <v>439</v>
      </c>
      <c r="J1798" t="s">
        <v>2102</v>
      </c>
      <c r="K1798">
        <v>20</v>
      </c>
    </row>
    <row r="1799" spans="5:11" ht="12.75">
      <c r="E1799" s="199">
        <f t="shared" si="0"/>
        <v>0</v>
      </c>
      <c r="F1799">
        <v>10</v>
      </c>
      <c r="G1799">
        <v>8</v>
      </c>
      <c r="H1799">
        <v>2</v>
      </c>
      <c r="I1799" t="s">
        <v>439</v>
      </c>
      <c r="J1799" t="s">
        <v>2103</v>
      </c>
      <c r="K1799">
        <v>20</v>
      </c>
    </row>
    <row r="1800" spans="5:11" ht="12.75">
      <c r="E1800" s="199">
        <f t="shared" si="0"/>
        <v>0</v>
      </c>
      <c r="F1800">
        <v>10</v>
      </c>
      <c r="G1800">
        <v>9</v>
      </c>
      <c r="H1800">
        <v>2</v>
      </c>
      <c r="I1800" t="s">
        <v>439</v>
      </c>
      <c r="J1800" t="s">
        <v>2096</v>
      </c>
      <c r="K1800">
        <v>20</v>
      </c>
    </row>
    <row r="1801" spans="5:11" ht="12.75">
      <c r="E1801" s="199">
        <f t="shared" si="0"/>
        <v>0</v>
      </c>
      <c r="F1801">
        <v>11</v>
      </c>
      <c r="G1801">
        <v>0</v>
      </c>
      <c r="H1801">
        <v>0</v>
      </c>
      <c r="I1801" t="s">
        <v>435</v>
      </c>
      <c r="J1801" t="s">
        <v>2104</v>
      </c>
      <c r="K1801">
        <v>20</v>
      </c>
    </row>
    <row r="1802" spans="5:11" ht="12.75">
      <c r="E1802" s="199">
        <f t="shared" si="0"/>
        <v>0</v>
      </c>
      <c r="F1802">
        <v>11</v>
      </c>
      <c r="G1802">
        <v>1</v>
      </c>
      <c r="H1802">
        <v>3</v>
      </c>
      <c r="I1802" t="s">
        <v>439</v>
      </c>
      <c r="J1802" t="s">
        <v>2105</v>
      </c>
      <c r="K1802">
        <v>20</v>
      </c>
    </row>
    <row r="1803" spans="5:11" ht="12.75">
      <c r="E1803" s="199">
        <f t="shared" si="0"/>
        <v>0</v>
      </c>
      <c r="F1803">
        <v>11</v>
      </c>
      <c r="G1803">
        <v>2</v>
      </c>
      <c r="H1803">
        <v>2</v>
      </c>
      <c r="I1803" t="s">
        <v>439</v>
      </c>
      <c r="J1803" t="s">
        <v>2106</v>
      </c>
      <c r="K1803">
        <v>20</v>
      </c>
    </row>
    <row r="1804" spans="5:11" ht="12.75">
      <c r="E1804" s="199">
        <f t="shared" si="0"/>
        <v>0</v>
      </c>
      <c r="F1804">
        <v>11</v>
      </c>
      <c r="G1804">
        <v>3</v>
      </c>
      <c r="H1804">
        <v>2</v>
      </c>
      <c r="I1804" t="s">
        <v>439</v>
      </c>
      <c r="J1804" t="s">
        <v>2107</v>
      </c>
      <c r="K1804">
        <v>20</v>
      </c>
    </row>
    <row r="1805" spans="5:11" ht="12.75">
      <c r="E1805" s="199">
        <f t="shared" si="0"/>
        <v>0</v>
      </c>
      <c r="F1805">
        <v>11</v>
      </c>
      <c r="G1805">
        <v>4</v>
      </c>
      <c r="H1805">
        <v>3</v>
      </c>
      <c r="I1805" t="s">
        <v>439</v>
      </c>
      <c r="J1805" t="s">
        <v>2108</v>
      </c>
      <c r="K1805">
        <v>20</v>
      </c>
    </row>
    <row r="1806" spans="5:11" ht="12.75">
      <c r="E1806" s="199">
        <f t="shared" si="0"/>
        <v>0</v>
      </c>
      <c r="F1806">
        <v>11</v>
      </c>
      <c r="G1806">
        <v>5</v>
      </c>
      <c r="H1806">
        <v>2</v>
      </c>
      <c r="I1806" t="s">
        <v>439</v>
      </c>
      <c r="J1806" t="s">
        <v>2109</v>
      </c>
      <c r="K1806">
        <v>20</v>
      </c>
    </row>
    <row r="1807" spans="5:11" ht="12.75">
      <c r="E1807" s="199">
        <f t="shared" si="0"/>
        <v>0</v>
      </c>
      <c r="F1807">
        <v>11</v>
      </c>
      <c r="G1807">
        <v>6</v>
      </c>
      <c r="H1807">
        <v>2</v>
      </c>
      <c r="I1807" t="s">
        <v>439</v>
      </c>
      <c r="J1807" t="s">
        <v>2110</v>
      </c>
      <c r="K1807">
        <v>20</v>
      </c>
    </row>
    <row r="1808" spans="5:11" ht="12.75">
      <c r="E1808" s="199">
        <f t="shared" si="0"/>
        <v>0</v>
      </c>
      <c r="F1808">
        <v>11</v>
      </c>
      <c r="G1808">
        <v>7</v>
      </c>
      <c r="H1808">
        <v>2</v>
      </c>
      <c r="I1808" t="s">
        <v>439</v>
      </c>
      <c r="J1808" t="s">
        <v>2111</v>
      </c>
      <c r="K1808">
        <v>20</v>
      </c>
    </row>
    <row r="1809" spans="5:11" ht="12.75">
      <c r="E1809" s="199">
        <f t="shared" si="0"/>
        <v>0</v>
      </c>
      <c r="F1809">
        <v>11</v>
      </c>
      <c r="G1809">
        <v>8</v>
      </c>
      <c r="H1809">
        <v>3</v>
      </c>
      <c r="I1809" t="s">
        <v>439</v>
      </c>
      <c r="J1809" t="s">
        <v>2112</v>
      </c>
      <c r="K1809">
        <v>20</v>
      </c>
    </row>
    <row r="1810" spans="5:11" ht="12.75">
      <c r="E1810" s="199">
        <f t="shared" si="0"/>
        <v>0</v>
      </c>
      <c r="F1810">
        <v>11</v>
      </c>
      <c r="G1810">
        <v>9</v>
      </c>
      <c r="H1810">
        <v>3</v>
      </c>
      <c r="I1810" t="s">
        <v>439</v>
      </c>
      <c r="J1810" t="s">
        <v>2113</v>
      </c>
      <c r="K1810">
        <v>20</v>
      </c>
    </row>
    <row r="1811" spans="5:11" ht="12.75">
      <c r="E1811" s="199">
        <f t="shared" si="0"/>
        <v>0</v>
      </c>
      <c r="F1811">
        <v>11</v>
      </c>
      <c r="G1811">
        <v>10</v>
      </c>
      <c r="H1811">
        <v>2</v>
      </c>
      <c r="I1811" t="s">
        <v>439</v>
      </c>
      <c r="J1811" t="s">
        <v>2114</v>
      </c>
      <c r="K1811">
        <v>20</v>
      </c>
    </row>
    <row r="1812" spans="5:11" ht="12.75">
      <c r="E1812" s="199">
        <f t="shared" si="0"/>
        <v>0</v>
      </c>
      <c r="F1812">
        <v>12</v>
      </c>
      <c r="G1812">
        <v>0</v>
      </c>
      <c r="H1812">
        <v>0</v>
      </c>
      <c r="I1812" t="s">
        <v>435</v>
      </c>
      <c r="J1812" t="s">
        <v>2115</v>
      </c>
      <c r="K1812">
        <v>20</v>
      </c>
    </row>
    <row r="1813" spans="5:11" ht="12.75">
      <c r="E1813" s="199">
        <f t="shared" si="0"/>
        <v>0</v>
      </c>
      <c r="F1813">
        <v>12</v>
      </c>
      <c r="G1813">
        <v>1</v>
      </c>
      <c r="H1813">
        <v>2</v>
      </c>
      <c r="I1813" t="s">
        <v>439</v>
      </c>
      <c r="J1813" t="s">
        <v>2116</v>
      </c>
      <c r="K1813">
        <v>20</v>
      </c>
    </row>
    <row r="1814" spans="5:11" ht="12.75">
      <c r="E1814" s="199">
        <f t="shared" si="0"/>
        <v>0</v>
      </c>
      <c r="F1814">
        <v>12</v>
      </c>
      <c r="G1814">
        <v>2</v>
      </c>
      <c r="H1814">
        <v>2</v>
      </c>
      <c r="I1814" t="s">
        <v>439</v>
      </c>
      <c r="J1814" t="s">
        <v>2117</v>
      </c>
      <c r="K1814">
        <v>20</v>
      </c>
    </row>
    <row r="1815" spans="5:11" ht="12.75">
      <c r="E1815" s="199">
        <f t="shared" si="0"/>
        <v>0</v>
      </c>
      <c r="F1815">
        <v>12</v>
      </c>
      <c r="G1815">
        <v>3</v>
      </c>
      <c r="H1815">
        <v>2</v>
      </c>
      <c r="I1815" t="s">
        <v>439</v>
      </c>
      <c r="J1815" t="s">
        <v>2118</v>
      </c>
      <c r="K1815">
        <v>20</v>
      </c>
    </row>
    <row r="1816" spans="5:11" ht="12.75">
      <c r="E1816" s="199">
        <f t="shared" si="0"/>
        <v>0</v>
      </c>
      <c r="F1816">
        <v>12</v>
      </c>
      <c r="G1816">
        <v>4</v>
      </c>
      <c r="H1816">
        <v>2</v>
      </c>
      <c r="I1816" t="s">
        <v>439</v>
      </c>
      <c r="J1816" t="s">
        <v>2119</v>
      </c>
      <c r="K1816">
        <v>20</v>
      </c>
    </row>
    <row r="1817" spans="5:11" ht="12.75">
      <c r="E1817" s="199">
        <f t="shared" si="0"/>
        <v>0</v>
      </c>
      <c r="F1817">
        <v>12</v>
      </c>
      <c r="G1817">
        <v>5</v>
      </c>
      <c r="H1817">
        <v>2</v>
      </c>
      <c r="I1817" t="s">
        <v>439</v>
      </c>
      <c r="J1817" t="s">
        <v>2120</v>
      </c>
      <c r="K1817">
        <v>20</v>
      </c>
    </row>
    <row r="1818" spans="5:11" ht="12.75">
      <c r="E1818" s="199">
        <f t="shared" si="0"/>
        <v>0</v>
      </c>
      <c r="F1818">
        <v>12</v>
      </c>
      <c r="G1818">
        <v>6</v>
      </c>
      <c r="H1818">
        <v>2</v>
      </c>
      <c r="I1818" t="s">
        <v>439</v>
      </c>
      <c r="J1818" t="s">
        <v>2121</v>
      </c>
      <c r="K1818">
        <v>20</v>
      </c>
    </row>
    <row r="1819" spans="5:11" ht="12.75">
      <c r="E1819" s="199">
        <f t="shared" si="0"/>
        <v>0</v>
      </c>
      <c r="F1819">
        <v>12</v>
      </c>
      <c r="G1819">
        <v>7</v>
      </c>
      <c r="H1819">
        <v>2</v>
      </c>
      <c r="I1819" t="s">
        <v>439</v>
      </c>
      <c r="J1819" t="s">
        <v>2122</v>
      </c>
      <c r="K1819">
        <v>20</v>
      </c>
    </row>
    <row r="1820" spans="5:11" ht="12.75">
      <c r="E1820" s="199">
        <f t="shared" si="0"/>
        <v>0</v>
      </c>
      <c r="F1820">
        <v>12</v>
      </c>
      <c r="G1820">
        <v>8</v>
      </c>
      <c r="H1820">
        <v>2</v>
      </c>
      <c r="I1820" t="s">
        <v>439</v>
      </c>
      <c r="J1820" t="s">
        <v>2123</v>
      </c>
      <c r="K1820">
        <v>20</v>
      </c>
    </row>
    <row r="1821" spans="5:11" ht="12.75">
      <c r="E1821" s="199">
        <f t="shared" si="0"/>
        <v>0</v>
      </c>
      <c r="F1821">
        <v>12</v>
      </c>
      <c r="G1821">
        <v>9</v>
      </c>
      <c r="H1821">
        <v>2</v>
      </c>
      <c r="I1821" t="s">
        <v>439</v>
      </c>
      <c r="J1821" t="s">
        <v>2124</v>
      </c>
      <c r="K1821">
        <v>20</v>
      </c>
    </row>
    <row r="1822" spans="5:11" ht="12.75">
      <c r="E1822" s="199">
        <f t="shared" si="0"/>
        <v>0</v>
      </c>
      <c r="F1822">
        <v>13</v>
      </c>
      <c r="G1822">
        <v>0</v>
      </c>
      <c r="H1822">
        <v>0</v>
      </c>
      <c r="I1822" t="s">
        <v>435</v>
      </c>
      <c r="J1822" t="s">
        <v>2125</v>
      </c>
      <c r="K1822">
        <v>20</v>
      </c>
    </row>
    <row r="1823" spans="5:11" ht="12.75">
      <c r="E1823" s="199">
        <f t="shared" si="0"/>
        <v>0</v>
      </c>
      <c r="F1823">
        <v>13</v>
      </c>
      <c r="G1823">
        <v>1</v>
      </c>
      <c r="H1823">
        <v>1</v>
      </c>
      <c r="I1823" t="s">
        <v>439</v>
      </c>
      <c r="J1823" t="s">
        <v>2126</v>
      </c>
      <c r="K1823">
        <v>20</v>
      </c>
    </row>
    <row r="1824" spans="5:11" ht="12.75">
      <c r="E1824" s="199">
        <f t="shared" si="0"/>
        <v>0</v>
      </c>
      <c r="F1824">
        <v>13</v>
      </c>
      <c r="G1824">
        <v>2</v>
      </c>
      <c r="H1824">
        <v>3</v>
      </c>
      <c r="I1824" t="s">
        <v>439</v>
      </c>
      <c r="J1824" t="s">
        <v>2127</v>
      </c>
      <c r="K1824">
        <v>20</v>
      </c>
    </row>
    <row r="1825" spans="5:11" ht="12.75">
      <c r="E1825" s="199">
        <f t="shared" si="0"/>
        <v>0</v>
      </c>
      <c r="F1825">
        <v>13</v>
      </c>
      <c r="G1825">
        <v>3</v>
      </c>
      <c r="H1825">
        <v>2</v>
      </c>
      <c r="I1825" t="s">
        <v>439</v>
      </c>
      <c r="J1825" t="s">
        <v>2128</v>
      </c>
      <c r="K1825">
        <v>20</v>
      </c>
    </row>
    <row r="1826" spans="5:11" ht="12.75">
      <c r="E1826" s="199">
        <f t="shared" si="0"/>
        <v>0</v>
      </c>
      <c r="F1826">
        <v>13</v>
      </c>
      <c r="G1826">
        <v>4</v>
      </c>
      <c r="H1826">
        <v>2</v>
      </c>
      <c r="I1826" t="s">
        <v>439</v>
      </c>
      <c r="J1826" t="s">
        <v>2129</v>
      </c>
      <c r="K1826">
        <v>20</v>
      </c>
    </row>
    <row r="1827" spans="5:11" ht="12.75">
      <c r="E1827" s="199">
        <f t="shared" si="0"/>
        <v>0</v>
      </c>
      <c r="F1827">
        <v>13</v>
      </c>
      <c r="G1827">
        <v>5</v>
      </c>
      <c r="H1827">
        <v>2</v>
      </c>
      <c r="I1827" t="s">
        <v>439</v>
      </c>
      <c r="J1827" t="s">
        <v>2130</v>
      </c>
      <c r="K1827">
        <v>20</v>
      </c>
    </row>
    <row r="1828" spans="5:11" ht="12.75">
      <c r="E1828" s="199">
        <f t="shared" si="0"/>
        <v>0</v>
      </c>
      <c r="F1828">
        <v>13</v>
      </c>
      <c r="G1828">
        <v>6</v>
      </c>
      <c r="H1828">
        <v>2</v>
      </c>
      <c r="I1828" t="s">
        <v>439</v>
      </c>
      <c r="J1828" t="s">
        <v>2131</v>
      </c>
      <c r="K1828">
        <v>20</v>
      </c>
    </row>
    <row r="1829" spans="5:11" ht="12.75">
      <c r="E1829" s="199">
        <f t="shared" si="0"/>
        <v>0</v>
      </c>
      <c r="F1829">
        <v>13</v>
      </c>
      <c r="G1829">
        <v>7</v>
      </c>
      <c r="H1829">
        <v>2</v>
      </c>
      <c r="I1829" t="s">
        <v>439</v>
      </c>
      <c r="J1829" t="s">
        <v>2132</v>
      </c>
      <c r="K1829">
        <v>20</v>
      </c>
    </row>
    <row r="1830" spans="5:11" ht="12.75">
      <c r="E1830" s="199">
        <f t="shared" si="0"/>
        <v>0</v>
      </c>
      <c r="F1830">
        <v>13</v>
      </c>
      <c r="G1830">
        <v>8</v>
      </c>
      <c r="H1830">
        <v>2</v>
      </c>
      <c r="I1830" t="s">
        <v>439</v>
      </c>
      <c r="J1830" t="s">
        <v>2133</v>
      </c>
      <c r="K1830">
        <v>20</v>
      </c>
    </row>
    <row r="1831" spans="5:11" ht="12.75">
      <c r="E1831" s="199">
        <f t="shared" si="0"/>
        <v>0</v>
      </c>
      <c r="F1831">
        <v>13</v>
      </c>
      <c r="G1831">
        <v>9</v>
      </c>
      <c r="H1831">
        <v>3</v>
      </c>
      <c r="I1831" t="s">
        <v>439</v>
      </c>
      <c r="J1831" t="s">
        <v>2134</v>
      </c>
      <c r="K1831">
        <v>20</v>
      </c>
    </row>
    <row r="1832" spans="5:11" ht="12.75">
      <c r="E1832" s="199">
        <f t="shared" si="0"/>
        <v>0</v>
      </c>
      <c r="F1832">
        <v>13</v>
      </c>
      <c r="G1832">
        <v>10</v>
      </c>
      <c r="H1832">
        <v>2</v>
      </c>
      <c r="I1832" t="s">
        <v>439</v>
      </c>
      <c r="J1832" t="s">
        <v>2126</v>
      </c>
      <c r="K1832">
        <v>20</v>
      </c>
    </row>
    <row r="1833" spans="5:11" ht="12.75">
      <c r="E1833" s="199">
        <f t="shared" si="0"/>
        <v>0</v>
      </c>
      <c r="F1833">
        <v>14</v>
      </c>
      <c r="G1833">
        <v>0</v>
      </c>
      <c r="H1833">
        <v>0</v>
      </c>
      <c r="I1833" t="s">
        <v>435</v>
      </c>
      <c r="J1833" t="s">
        <v>2135</v>
      </c>
      <c r="K1833">
        <v>20</v>
      </c>
    </row>
    <row r="1834" spans="5:11" ht="12.75">
      <c r="E1834" s="199">
        <f t="shared" si="0"/>
        <v>0</v>
      </c>
      <c r="F1834">
        <v>14</v>
      </c>
      <c r="G1834">
        <v>1</v>
      </c>
      <c r="H1834">
        <v>1</v>
      </c>
      <c r="I1834" t="s">
        <v>439</v>
      </c>
      <c r="J1834" t="s">
        <v>2136</v>
      </c>
      <c r="K1834">
        <v>20</v>
      </c>
    </row>
    <row r="1835" spans="5:11" ht="12.75">
      <c r="E1835" s="199">
        <f t="shared" si="0"/>
        <v>0</v>
      </c>
      <c r="F1835">
        <v>14</v>
      </c>
      <c r="G1835">
        <v>2</v>
      </c>
      <c r="H1835">
        <v>2</v>
      </c>
      <c r="I1835" t="s">
        <v>439</v>
      </c>
      <c r="J1835" t="s">
        <v>2137</v>
      </c>
      <c r="K1835">
        <v>20</v>
      </c>
    </row>
    <row r="1836" spans="5:11" ht="12.75">
      <c r="E1836" s="199">
        <f t="shared" si="0"/>
        <v>0</v>
      </c>
      <c r="F1836">
        <v>14</v>
      </c>
      <c r="G1836">
        <v>3</v>
      </c>
      <c r="H1836">
        <v>2</v>
      </c>
      <c r="I1836" t="s">
        <v>439</v>
      </c>
      <c r="J1836" t="s">
        <v>2138</v>
      </c>
      <c r="K1836">
        <v>20</v>
      </c>
    </row>
    <row r="1837" spans="5:11" ht="12.75">
      <c r="E1837" s="199">
        <f t="shared" si="0"/>
        <v>0</v>
      </c>
      <c r="F1837">
        <v>14</v>
      </c>
      <c r="G1837">
        <v>4</v>
      </c>
      <c r="H1837">
        <v>2</v>
      </c>
      <c r="I1837" t="s">
        <v>439</v>
      </c>
      <c r="J1837" t="s">
        <v>2139</v>
      </c>
      <c r="K1837">
        <v>20</v>
      </c>
    </row>
    <row r="1838" spans="5:11" ht="12.75">
      <c r="E1838" s="199">
        <f t="shared" si="0"/>
        <v>0</v>
      </c>
      <c r="F1838">
        <v>14</v>
      </c>
      <c r="G1838">
        <v>5</v>
      </c>
      <c r="H1838">
        <v>2</v>
      </c>
      <c r="I1838" t="s">
        <v>439</v>
      </c>
      <c r="J1838" t="s">
        <v>2136</v>
      </c>
      <c r="K1838">
        <v>20</v>
      </c>
    </row>
    <row r="1839" spans="5:11" ht="12.75">
      <c r="E1839" s="199">
        <f t="shared" si="0"/>
        <v>0</v>
      </c>
      <c r="F1839">
        <v>61</v>
      </c>
      <c r="G1839">
        <v>0</v>
      </c>
      <c r="H1839">
        <v>0</v>
      </c>
      <c r="I1839" t="s">
        <v>643</v>
      </c>
      <c r="J1839" t="s">
        <v>2140</v>
      </c>
      <c r="K1839">
        <v>20</v>
      </c>
    </row>
    <row r="1840" spans="5:11" ht="12.75">
      <c r="E1840" s="199">
        <f t="shared" si="0"/>
        <v>0</v>
      </c>
      <c r="F1840">
        <v>62</v>
      </c>
      <c r="G1840">
        <v>0</v>
      </c>
      <c r="H1840">
        <v>0</v>
      </c>
      <c r="I1840" t="s">
        <v>643</v>
      </c>
      <c r="J1840" t="s">
        <v>2074</v>
      </c>
      <c r="K1840">
        <v>20</v>
      </c>
    </row>
    <row r="1841" spans="5:11" ht="12.75">
      <c r="E1841" s="199">
        <f t="shared" si="0"/>
        <v>0</v>
      </c>
      <c r="F1841">
        <v>63</v>
      </c>
      <c r="G1841">
        <v>0</v>
      </c>
      <c r="H1841">
        <v>0</v>
      </c>
      <c r="I1841" t="s">
        <v>643</v>
      </c>
      <c r="J1841" t="s">
        <v>2122</v>
      </c>
      <c r="K1841">
        <v>20</v>
      </c>
    </row>
    <row r="1842" spans="5:11" ht="12.75">
      <c r="E1842" s="199">
        <f t="shared" si="0"/>
        <v>0</v>
      </c>
      <c r="F1842">
        <v>0</v>
      </c>
      <c r="G1842">
        <v>0</v>
      </c>
      <c r="H1842">
        <v>0</v>
      </c>
      <c r="I1842" t="s">
        <v>432</v>
      </c>
      <c r="J1842" t="s">
        <v>461</v>
      </c>
      <c r="K1842">
        <v>22</v>
      </c>
    </row>
    <row r="1843" spans="5:11" ht="12.75">
      <c r="E1843" s="199">
        <f t="shared" si="0"/>
        <v>0</v>
      </c>
      <c r="F1843">
        <v>1</v>
      </c>
      <c r="G1843">
        <v>0</v>
      </c>
      <c r="H1843">
        <v>0</v>
      </c>
      <c r="I1843" t="s">
        <v>435</v>
      </c>
      <c r="J1843" t="s">
        <v>2141</v>
      </c>
      <c r="K1843">
        <v>22</v>
      </c>
    </row>
    <row r="1844" spans="5:11" ht="12.75">
      <c r="E1844" s="199">
        <f t="shared" si="0"/>
        <v>0</v>
      </c>
      <c r="F1844">
        <v>1</v>
      </c>
      <c r="G1844">
        <v>1</v>
      </c>
      <c r="H1844">
        <v>2</v>
      </c>
      <c r="I1844" t="s">
        <v>439</v>
      </c>
      <c r="J1844" t="s">
        <v>2142</v>
      </c>
      <c r="K1844">
        <v>22</v>
      </c>
    </row>
    <row r="1845" spans="5:11" ht="12.75">
      <c r="E1845" s="199">
        <f t="shared" si="0"/>
        <v>0</v>
      </c>
      <c r="F1845">
        <v>1</v>
      </c>
      <c r="G1845">
        <v>2</v>
      </c>
      <c r="H1845">
        <v>3</v>
      </c>
      <c r="I1845" t="s">
        <v>439</v>
      </c>
      <c r="J1845" t="s">
        <v>2143</v>
      </c>
      <c r="K1845">
        <v>22</v>
      </c>
    </row>
    <row r="1846" spans="5:11" ht="12.75">
      <c r="E1846" s="199">
        <f t="shared" si="0"/>
        <v>0</v>
      </c>
      <c r="F1846">
        <v>1</v>
      </c>
      <c r="G1846">
        <v>3</v>
      </c>
      <c r="H1846">
        <v>2</v>
      </c>
      <c r="I1846" t="s">
        <v>439</v>
      </c>
      <c r="J1846" t="s">
        <v>2144</v>
      </c>
      <c r="K1846">
        <v>22</v>
      </c>
    </row>
    <row r="1847" spans="5:11" ht="12.75">
      <c r="E1847" s="199">
        <f t="shared" si="0"/>
        <v>0</v>
      </c>
      <c r="F1847">
        <v>1</v>
      </c>
      <c r="G1847">
        <v>4</v>
      </c>
      <c r="H1847">
        <v>2</v>
      </c>
      <c r="I1847" t="s">
        <v>439</v>
      </c>
      <c r="J1847" t="s">
        <v>2145</v>
      </c>
      <c r="K1847">
        <v>22</v>
      </c>
    </row>
    <row r="1848" spans="5:11" ht="12.75">
      <c r="E1848" s="199">
        <f t="shared" si="0"/>
        <v>0</v>
      </c>
      <c r="F1848">
        <v>1</v>
      </c>
      <c r="G1848">
        <v>5</v>
      </c>
      <c r="H1848">
        <v>2</v>
      </c>
      <c r="I1848" t="s">
        <v>439</v>
      </c>
      <c r="J1848" t="s">
        <v>2146</v>
      </c>
      <c r="K1848">
        <v>22</v>
      </c>
    </row>
    <row r="1849" spans="5:11" ht="12.75">
      <c r="E1849" s="199">
        <f t="shared" si="0"/>
        <v>0</v>
      </c>
      <c r="F1849">
        <v>1</v>
      </c>
      <c r="G1849">
        <v>6</v>
      </c>
      <c r="H1849">
        <v>3</v>
      </c>
      <c r="I1849" t="s">
        <v>439</v>
      </c>
      <c r="J1849" t="s">
        <v>2147</v>
      </c>
      <c r="K1849">
        <v>22</v>
      </c>
    </row>
    <row r="1850" spans="5:11" ht="12.75">
      <c r="E1850" s="199">
        <f t="shared" si="0"/>
        <v>0</v>
      </c>
      <c r="F1850">
        <v>1</v>
      </c>
      <c r="G1850">
        <v>7</v>
      </c>
      <c r="H1850">
        <v>2</v>
      </c>
      <c r="I1850" t="s">
        <v>439</v>
      </c>
      <c r="J1850" t="s">
        <v>2148</v>
      </c>
      <c r="K1850">
        <v>22</v>
      </c>
    </row>
    <row r="1851" spans="5:11" ht="12.75">
      <c r="E1851" s="199">
        <f t="shared" si="0"/>
        <v>0</v>
      </c>
      <c r="F1851">
        <v>1</v>
      </c>
      <c r="G1851">
        <v>8</v>
      </c>
      <c r="H1851">
        <v>2</v>
      </c>
      <c r="I1851" t="s">
        <v>439</v>
      </c>
      <c r="J1851" t="s">
        <v>2149</v>
      </c>
      <c r="K1851">
        <v>22</v>
      </c>
    </row>
    <row r="1852" spans="5:11" ht="12.75">
      <c r="E1852" s="199">
        <f t="shared" si="0"/>
        <v>0</v>
      </c>
      <c r="F1852">
        <v>1</v>
      </c>
      <c r="G1852">
        <v>9</v>
      </c>
      <c r="H1852">
        <v>2</v>
      </c>
      <c r="I1852" t="s">
        <v>439</v>
      </c>
      <c r="J1852" t="s">
        <v>2150</v>
      </c>
      <c r="K1852">
        <v>22</v>
      </c>
    </row>
    <row r="1853" spans="5:11" ht="12.75">
      <c r="E1853" s="199">
        <f t="shared" si="0"/>
        <v>0</v>
      </c>
      <c r="F1853">
        <v>1</v>
      </c>
      <c r="G1853">
        <v>10</v>
      </c>
      <c r="H1853">
        <v>2</v>
      </c>
      <c r="I1853" t="s">
        <v>439</v>
      </c>
      <c r="J1853" t="s">
        <v>2151</v>
      </c>
      <c r="K1853">
        <v>22</v>
      </c>
    </row>
    <row r="1854" spans="5:11" ht="12.75">
      <c r="E1854" s="199">
        <f t="shared" si="0"/>
        <v>0</v>
      </c>
      <c r="F1854">
        <v>2</v>
      </c>
      <c r="G1854">
        <v>0</v>
      </c>
      <c r="H1854">
        <v>0</v>
      </c>
      <c r="I1854" t="s">
        <v>435</v>
      </c>
      <c r="J1854" t="s">
        <v>2152</v>
      </c>
      <c r="K1854">
        <v>22</v>
      </c>
    </row>
    <row r="1855" spans="5:11" ht="12.75">
      <c r="E1855" s="199">
        <f t="shared" si="0"/>
        <v>0</v>
      </c>
      <c r="F1855">
        <v>2</v>
      </c>
      <c r="G1855">
        <v>1</v>
      </c>
      <c r="H1855">
        <v>1</v>
      </c>
      <c r="I1855" t="s">
        <v>439</v>
      </c>
      <c r="J1855" t="s">
        <v>2153</v>
      </c>
      <c r="K1855">
        <v>22</v>
      </c>
    </row>
    <row r="1856" spans="5:11" ht="12.75">
      <c r="E1856" s="199">
        <f t="shared" si="0"/>
        <v>0</v>
      </c>
      <c r="F1856">
        <v>2</v>
      </c>
      <c r="G1856">
        <v>2</v>
      </c>
      <c r="H1856">
        <v>3</v>
      </c>
      <c r="I1856" t="s">
        <v>439</v>
      </c>
      <c r="J1856" t="s">
        <v>2154</v>
      </c>
      <c r="K1856">
        <v>22</v>
      </c>
    </row>
    <row r="1857" spans="5:11" ht="12.75">
      <c r="E1857" s="199">
        <f t="shared" si="0"/>
        <v>0</v>
      </c>
      <c r="F1857">
        <v>2</v>
      </c>
      <c r="G1857">
        <v>3</v>
      </c>
      <c r="H1857">
        <v>2</v>
      </c>
      <c r="I1857" t="s">
        <v>439</v>
      </c>
      <c r="J1857" t="s">
        <v>2153</v>
      </c>
      <c r="K1857">
        <v>22</v>
      </c>
    </row>
    <row r="1858" spans="5:11" ht="12.75">
      <c r="E1858" s="199">
        <f t="shared" si="0"/>
        <v>0</v>
      </c>
      <c r="F1858">
        <v>2</v>
      </c>
      <c r="G1858">
        <v>4</v>
      </c>
      <c r="H1858">
        <v>3</v>
      </c>
      <c r="I1858" t="s">
        <v>439</v>
      </c>
      <c r="J1858" t="s">
        <v>2155</v>
      </c>
      <c r="K1858">
        <v>22</v>
      </c>
    </row>
    <row r="1859" spans="5:11" ht="12.75">
      <c r="E1859" s="199">
        <f t="shared" si="0"/>
        <v>0</v>
      </c>
      <c r="F1859">
        <v>2</v>
      </c>
      <c r="G1859">
        <v>5</v>
      </c>
      <c r="H1859">
        <v>2</v>
      </c>
      <c r="I1859" t="s">
        <v>439</v>
      </c>
      <c r="J1859" t="s">
        <v>2156</v>
      </c>
      <c r="K1859">
        <v>22</v>
      </c>
    </row>
    <row r="1860" spans="5:11" ht="12.75">
      <c r="E1860" s="199">
        <f t="shared" si="0"/>
        <v>0</v>
      </c>
      <c r="F1860">
        <v>3</v>
      </c>
      <c r="G1860">
        <v>0</v>
      </c>
      <c r="H1860">
        <v>0</v>
      </c>
      <c r="I1860" t="s">
        <v>435</v>
      </c>
      <c r="J1860" t="s">
        <v>2157</v>
      </c>
      <c r="K1860">
        <v>22</v>
      </c>
    </row>
    <row r="1861" spans="5:11" ht="12.75">
      <c r="E1861" s="199">
        <f t="shared" si="0"/>
        <v>0</v>
      </c>
      <c r="F1861">
        <v>3</v>
      </c>
      <c r="G1861">
        <v>1</v>
      </c>
      <c r="H1861">
        <v>1</v>
      </c>
      <c r="I1861" t="s">
        <v>439</v>
      </c>
      <c r="J1861" t="s">
        <v>2158</v>
      </c>
      <c r="K1861">
        <v>22</v>
      </c>
    </row>
    <row r="1862" spans="5:11" ht="12.75">
      <c r="E1862" s="199">
        <f t="shared" si="0"/>
        <v>0</v>
      </c>
      <c r="F1862">
        <v>3</v>
      </c>
      <c r="G1862">
        <v>2</v>
      </c>
      <c r="H1862">
        <v>3</v>
      </c>
      <c r="I1862" t="s">
        <v>439</v>
      </c>
      <c r="J1862" t="s">
        <v>2159</v>
      </c>
      <c r="K1862">
        <v>22</v>
      </c>
    </row>
    <row r="1863" spans="5:11" ht="12.75">
      <c r="E1863" s="199">
        <f t="shared" si="0"/>
        <v>0</v>
      </c>
      <c r="F1863">
        <v>3</v>
      </c>
      <c r="G1863">
        <v>3</v>
      </c>
      <c r="H1863">
        <v>2</v>
      </c>
      <c r="I1863" t="s">
        <v>439</v>
      </c>
      <c r="J1863" t="s">
        <v>2158</v>
      </c>
      <c r="K1863">
        <v>22</v>
      </c>
    </row>
    <row r="1864" spans="5:11" ht="12.75">
      <c r="E1864" s="199">
        <f t="shared" si="0"/>
        <v>0</v>
      </c>
      <c r="F1864">
        <v>3</v>
      </c>
      <c r="G1864">
        <v>4</v>
      </c>
      <c r="H1864">
        <v>3</v>
      </c>
      <c r="I1864" t="s">
        <v>439</v>
      </c>
      <c r="J1864" t="s">
        <v>2160</v>
      </c>
      <c r="K1864">
        <v>22</v>
      </c>
    </row>
    <row r="1865" spans="5:11" ht="12.75">
      <c r="E1865" s="199">
        <f t="shared" si="0"/>
        <v>0</v>
      </c>
      <c r="F1865">
        <v>3</v>
      </c>
      <c r="G1865">
        <v>5</v>
      </c>
      <c r="H1865">
        <v>2</v>
      </c>
      <c r="I1865" t="s">
        <v>439</v>
      </c>
      <c r="J1865" t="s">
        <v>2161</v>
      </c>
      <c r="K1865">
        <v>22</v>
      </c>
    </row>
    <row r="1866" spans="5:11" ht="12.75">
      <c r="E1866" s="199">
        <f t="shared" si="0"/>
        <v>0</v>
      </c>
      <c r="F1866">
        <v>3</v>
      </c>
      <c r="G1866">
        <v>6</v>
      </c>
      <c r="H1866">
        <v>2</v>
      </c>
      <c r="I1866" t="s">
        <v>439</v>
      </c>
      <c r="J1866" t="s">
        <v>2162</v>
      </c>
      <c r="K1866">
        <v>22</v>
      </c>
    </row>
    <row r="1867" spans="5:11" ht="12.75">
      <c r="E1867" s="199">
        <f t="shared" si="0"/>
        <v>0</v>
      </c>
      <c r="F1867">
        <v>3</v>
      </c>
      <c r="G1867">
        <v>7</v>
      </c>
      <c r="H1867">
        <v>2</v>
      </c>
      <c r="I1867" t="s">
        <v>439</v>
      </c>
      <c r="J1867" t="s">
        <v>2163</v>
      </c>
      <c r="K1867">
        <v>22</v>
      </c>
    </row>
    <row r="1868" spans="5:11" ht="12.75">
      <c r="E1868" s="199">
        <f t="shared" si="0"/>
        <v>0</v>
      </c>
      <c r="F1868">
        <v>4</v>
      </c>
      <c r="G1868">
        <v>0</v>
      </c>
      <c r="H1868">
        <v>0</v>
      </c>
      <c r="I1868" t="s">
        <v>435</v>
      </c>
      <c r="J1868" t="s">
        <v>2164</v>
      </c>
      <c r="K1868">
        <v>22</v>
      </c>
    </row>
    <row r="1869" spans="5:11" ht="12.75">
      <c r="E1869" s="199">
        <f t="shared" si="0"/>
        <v>0</v>
      </c>
      <c r="F1869">
        <v>4</v>
      </c>
      <c r="G1869">
        <v>1</v>
      </c>
      <c r="H1869">
        <v>1</v>
      </c>
      <c r="I1869" t="s">
        <v>439</v>
      </c>
      <c r="J1869" t="s">
        <v>2165</v>
      </c>
      <c r="K1869">
        <v>22</v>
      </c>
    </row>
    <row r="1870" spans="5:11" ht="12.75">
      <c r="E1870" s="199">
        <f t="shared" si="0"/>
        <v>0</v>
      </c>
      <c r="F1870">
        <v>4</v>
      </c>
      <c r="G1870">
        <v>2</v>
      </c>
      <c r="H1870">
        <v>2</v>
      </c>
      <c r="I1870" t="s">
        <v>439</v>
      </c>
      <c r="J1870" t="s">
        <v>2166</v>
      </c>
      <c r="K1870">
        <v>22</v>
      </c>
    </row>
    <row r="1871" spans="5:11" ht="12.75">
      <c r="E1871" s="199">
        <f t="shared" si="0"/>
        <v>0</v>
      </c>
      <c r="F1871">
        <v>4</v>
      </c>
      <c r="G1871">
        <v>3</v>
      </c>
      <c r="H1871">
        <v>2</v>
      </c>
      <c r="I1871" t="s">
        <v>439</v>
      </c>
      <c r="J1871" t="s">
        <v>2167</v>
      </c>
      <c r="K1871">
        <v>22</v>
      </c>
    </row>
    <row r="1872" spans="5:11" ht="12.75">
      <c r="E1872" s="199">
        <f t="shared" si="0"/>
        <v>0</v>
      </c>
      <c r="F1872">
        <v>4</v>
      </c>
      <c r="G1872">
        <v>4</v>
      </c>
      <c r="H1872">
        <v>2</v>
      </c>
      <c r="I1872" t="s">
        <v>439</v>
      </c>
      <c r="J1872" t="s">
        <v>2165</v>
      </c>
      <c r="K1872">
        <v>22</v>
      </c>
    </row>
    <row r="1873" spans="5:11" ht="12.75">
      <c r="E1873" s="199">
        <f t="shared" si="0"/>
        <v>0</v>
      </c>
      <c r="F1873">
        <v>4</v>
      </c>
      <c r="G1873">
        <v>5</v>
      </c>
      <c r="H1873">
        <v>2</v>
      </c>
      <c r="I1873" t="s">
        <v>439</v>
      </c>
      <c r="J1873" t="s">
        <v>2168</v>
      </c>
      <c r="K1873">
        <v>22</v>
      </c>
    </row>
    <row r="1874" spans="5:11" ht="12.75">
      <c r="E1874" s="199">
        <f t="shared" si="0"/>
        <v>0</v>
      </c>
      <c r="F1874">
        <v>4</v>
      </c>
      <c r="G1874">
        <v>6</v>
      </c>
      <c r="H1874">
        <v>2</v>
      </c>
      <c r="I1874" t="s">
        <v>439</v>
      </c>
      <c r="J1874" t="s">
        <v>2169</v>
      </c>
      <c r="K1874">
        <v>22</v>
      </c>
    </row>
    <row r="1875" spans="5:11" ht="12.75">
      <c r="E1875" s="199">
        <f t="shared" si="0"/>
        <v>0</v>
      </c>
      <c r="F1875">
        <v>4</v>
      </c>
      <c r="G1875">
        <v>7</v>
      </c>
      <c r="H1875">
        <v>2</v>
      </c>
      <c r="I1875" t="s">
        <v>439</v>
      </c>
      <c r="J1875" t="s">
        <v>2170</v>
      </c>
      <c r="K1875">
        <v>22</v>
      </c>
    </row>
    <row r="1876" spans="5:11" ht="12.75">
      <c r="E1876" s="199">
        <f t="shared" si="0"/>
        <v>0</v>
      </c>
      <c r="F1876">
        <v>4</v>
      </c>
      <c r="G1876">
        <v>8</v>
      </c>
      <c r="H1876">
        <v>2</v>
      </c>
      <c r="I1876" t="s">
        <v>439</v>
      </c>
      <c r="J1876" t="s">
        <v>2171</v>
      </c>
      <c r="K1876">
        <v>22</v>
      </c>
    </row>
    <row r="1877" spans="5:11" ht="12.75">
      <c r="E1877" s="199">
        <f t="shared" si="0"/>
        <v>0</v>
      </c>
      <c r="F1877">
        <v>5</v>
      </c>
      <c r="G1877">
        <v>0</v>
      </c>
      <c r="H1877">
        <v>0</v>
      </c>
      <c r="I1877" t="s">
        <v>435</v>
      </c>
      <c r="J1877" t="s">
        <v>2172</v>
      </c>
      <c r="K1877">
        <v>22</v>
      </c>
    </row>
    <row r="1878" spans="5:11" ht="12.75">
      <c r="E1878" s="199">
        <f t="shared" si="0"/>
        <v>0</v>
      </c>
      <c r="F1878">
        <v>5</v>
      </c>
      <c r="G1878">
        <v>1</v>
      </c>
      <c r="H1878">
        <v>2</v>
      </c>
      <c r="I1878" t="s">
        <v>439</v>
      </c>
      <c r="J1878" t="s">
        <v>2173</v>
      </c>
      <c r="K1878">
        <v>22</v>
      </c>
    </row>
    <row r="1879" spans="5:11" ht="12.75">
      <c r="E1879" s="199">
        <f t="shared" si="0"/>
        <v>0</v>
      </c>
      <c r="F1879">
        <v>5</v>
      </c>
      <c r="G1879">
        <v>2</v>
      </c>
      <c r="H1879">
        <v>3</v>
      </c>
      <c r="I1879" t="s">
        <v>439</v>
      </c>
      <c r="J1879" t="s">
        <v>2174</v>
      </c>
      <c r="K1879">
        <v>22</v>
      </c>
    </row>
    <row r="1880" spans="5:11" ht="12.75">
      <c r="E1880" s="199">
        <f t="shared" si="0"/>
        <v>0</v>
      </c>
      <c r="F1880">
        <v>5</v>
      </c>
      <c r="G1880">
        <v>3</v>
      </c>
      <c r="H1880">
        <v>2</v>
      </c>
      <c r="I1880" t="s">
        <v>439</v>
      </c>
      <c r="J1880" t="s">
        <v>2175</v>
      </c>
      <c r="K1880">
        <v>22</v>
      </c>
    </row>
    <row r="1881" spans="5:11" ht="12.75">
      <c r="E1881" s="199">
        <f t="shared" si="0"/>
        <v>0</v>
      </c>
      <c r="F1881">
        <v>5</v>
      </c>
      <c r="G1881">
        <v>4</v>
      </c>
      <c r="H1881">
        <v>2</v>
      </c>
      <c r="I1881" t="s">
        <v>439</v>
      </c>
      <c r="J1881" t="s">
        <v>2176</v>
      </c>
      <c r="K1881">
        <v>22</v>
      </c>
    </row>
    <row r="1882" spans="5:11" ht="12.75">
      <c r="E1882" s="199">
        <f t="shared" si="0"/>
        <v>0</v>
      </c>
      <c r="F1882">
        <v>5</v>
      </c>
      <c r="G1882">
        <v>5</v>
      </c>
      <c r="H1882">
        <v>2</v>
      </c>
      <c r="I1882" t="s">
        <v>439</v>
      </c>
      <c r="J1882" t="s">
        <v>2177</v>
      </c>
      <c r="K1882">
        <v>22</v>
      </c>
    </row>
    <row r="1883" spans="5:11" ht="12.75">
      <c r="E1883" s="199">
        <f t="shared" si="0"/>
        <v>0</v>
      </c>
      <c r="F1883">
        <v>5</v>
      </c>
      <c r="G1883">
        <v>6</v>
      </c>
      <c r="H1883">
        <v>2</v>
      </c>
      <c r="I1883" t="s">
        <v>439</v>
      </c>
      <c r="J1883" t="s">
        <v>966</v>
      </c>
      <c r="K1883">
        <v>22</v>
      </c>
    </row>
    <row r="1884" spans="5:11" ht="12.75">
      <c r="E1884" s="199">
        <f t="shared" si="0"/>
        <v>0</v>
      </c>
      <c r="F1884">
        <v>5</v>
      </c>
      <c r="G1884">
        <v>7</v>
      </c>
      <c r="H1884">
        <v>2</v>
      </c>
      <c r="I1884" t="s">
        <v>439</v>
      </c>
      <c r="J1884" t="s">
        <v>2178</v>
      </c>
      <c r="K1884">
        <v>22</v>
      </c>
    </row>
    <row r="1885" spans="5:11" ht="12.75">
      <c r="E1885" s="199">
        <f t="shared" si="0"/>
        <v>0</v>
      </c>
      <c r="F1885">
        <v>5</v>
      </c>
      <c r="G1885">
        <v>8</v>
      </c>
      <c r="H1885">
        <v>3</v>
      </c>
      <c r="I1885" t="s">
        <v>439</v>
      </c>
      <c r="J1885" t="s">
        <v>2179</v>
      </c>
      <c r="K1885">
        <v>22</v>
      </c>
    </row>
    <row r="1886" spans="5:11" ht="12.75">
      <c r="E1886" s="199">
        <f t="shared" si="0"/>
        <v>0</v>
      </c>
      <c r="F1886">
        <v>6</v>
      </c>
      <c r="G1886">
        <v>0</v>
      </c>
      <c r="H1886">
        <v>0</v>
      </c>
      <c r="I1886" t="s">
        <v>435</v>
      </c>
      <c r="J1886" t="s">
        <v>2180</v>
      </c>
      <c r="K1886">
        <v>22</v>
      </c>
    </row>
    <row r="1887" spans="5:11" ht="12.75">
      <c r="E1887" s="199">
        <f t="shared" si="0"/>
        <v>0</v>
      </c>
      <c r="F1887">
        <v>6</v>
      </c>
      <c r="G1887">
        <v>1</v>
      </c>
      <c r="H1887">
        <v>1</v>
      </c>
      <c r="I1887" t="s">
        <v>439</v>
      </c>
      <c r="J1887" t="s">
        <v>2181</v>
      </c>
      <c r="K1887">
        <v>22</v>
      </c>
    </row>
    <row r="1888" spans="5:11" ht="12.75">
      <c r="E1888" s="199">
        <f t="shared" si="0"/>
        <v>0</v>
      </c>
      <c r="F1888">
        <v>6</v>
      </c>
      <c r="G1888">
        <v>2</v>
      </c>
      <c r="H1888">
        <v>2</v>
      </c>
      <c r="I1888" t="s">
        <v>439</v>
      </c>
      <c r="J1888" t="s">
        <v>2182</v>
      </c>
      <c r="K1888">
        <v>22</v>
      </c>
    </row>
    <row r="1889" spans="5:11" ht="12.75">
      <c r="E1889" s="199">
        <f t="shared" si="0"/>
        <v>0</v>
      </c>
      <c r="F1889">
        <v>6</v>
      </c>
      <c r="G1889">
        <v>3</v>
      </c>
      <c r="H1889">
        <v>2</v>
      </c>
      <c r="I1889" t="s">
        <v>439</v>
      </c>
      <c r="J1889" t="s">
        <v>2183</v>
      </c>
      <c r="K1889">
        <v>22</v>
      </c>
    </row>
    <row r="1890" spans="5:11" ht="12.75">
      <c r="E1890" s="199">
        <f t="shared" si="0"/>
        <v>0</v>
      </c>
      <c r="F1890">
        <v>6</v>
      </c>
      <c r="G1890">
        <v>4</v>
      </c>
      <c r="H1890">
        <v>2</v>
      </c>
      <c r="I1890" t="s">
        <v>439</v>
      </c>
      <c r="J1890" t="s">
        <v>2181</v>
      </c>
      <c r="K1890">
        <v>22</v>
      </c>
    </row>
    <row r="1891" spans="5:11" ht="12.75">
      <c r="E1891" s="199">
        <f t="shared" si="0"/>
        <v>0</v>
      </c>
      <c r="F1891">
        <v>6</v>
      </c>
      <c r="G1891">
        <v>5</v>
      </c>
      <c r="H1891">
        <v>2</v>
      </c>
      <c r="I1891" t="s">
        <v>439</v>
      </c>
      <c r="J1891" t="s">
        <v>2184</v>
      </c>
      <c r="K1891">
        <v>22</v>
      </c>
    </row>
    <row r="1892" spans="5:11" ht="12.75">
      <c r="E1892" s="199">
        <f t="shared" si="0"/>
        <v>0</v>
      </c>
      <c r="F1892">
        <v>6</v>
      </c>
      <c r="G1892">
        <v>6</v>
      </c>
      <c r="H1892">
        <v>2</v>
      </c>
      <c r="I1892" t="s">
        <v>439</v>
      </c>
      <c r="J1892" t="s">
        <v>2185</v>
      </c>
      <c r="K1892">
        <v>22</v>
      </c>
    </row>
    <row r="1893" spans="5:11" ht="12.75">
      <c r="E1893" s="199">
        <f t="shared" si="0"/>
        <v>0</v>
      </c>
      <c r="F1893">
        <v>6</v>
      </c>
      <c r="G1893">
        <v>7</v>
      </c>
      <c r="H1893">
        <v>2</v>
      </c>
      <c r="I1893" t="s">
        <v>439</v>
      </c>
      <c r="J1893" t="s">
        <v>2186</v>
      </c>
      <c r="K1893">
        <v>22</v>
      </c>
    </row>
    <row r="1894" spans="5:11" ht="12.75">
      <c r="E1894" s="199">
        <f t="shared" si="0"/>
        <v>0</v>
      </c>
      <c r="F1894">
        <v>6</v>
      </c>
      <c r="G1894">
        <v>8</v>
      </c>
      <c r="H1894">
        <v>2</v>
      </c>
      <c r="I1894" t="s">
        <v>439</v>
      </c>
      <c r="J1894" t="s">
        <v>2187</v>
      </c>
      <c r="K1894">
        <v>22</v>
      </c>
    </row>
    <row r="1895" spans="5:11" ht="12.75">
      <c r="E1895" s="199">
        <f t="shared" si="0"/>
        <v>0</v>
      </c>
      <c r="F1895">
        <v>7</v>
      </c>
      <c r="G1895">
        <v>0</v>
      </c>
      <c r="H1895">
        <v>0</v>
      </c>
      <c r="I1895" t="s">
        <v>435</v>
      </c>
      <c r="J1895" t="s">
        <v>2188</v>
      </c>
      <c r="K1895">
        <v>22</v>
      </c>
    </row>
    <row r="1896" spans="5:11" ht="12.75">
      <c r="E1896" s="199">
        <f t="shared" si="0"/>
        <v>0</v>
      </c>
      <c r="F1896">
        <v>7</v>
      </c>
      <c r="G1896">
        <v>1</v>
      </c>
      <c r="H1896">
        <v>1</v>
      </c>
      <c r="I1896" t="s">
        <v>439</v>
      </c>
      <c r="J1896" t="s">
        <v>2189</v>
      </c>
      <c r="K1896">
        <v>22</v>
      </c>
    </row>
    <row r="1897" spans="5:11" ht="12.75">
      <c r="E1897" s="199">
        <f t="shared" si="0"/>
        <v>0</v>
      </c>
      <c r="F1897">
        <v>7</v>
      </c>
      <c r="G1897">
        <v>2</v>
      </c>
      <c r="H1897">
        <v>2</v>
      </c>
      <c r="I1897" t="s">
        <v>439</v>
      </c>
      <c r="J1897" t="s">
        <v>2190</v>
      </c>
      <c r="K1897">
        <v>22</v>
      </c>
    </row>
    <row r="1898" spans="5:11" ht="12.75">
      <c r="E1898" s="199">
        <f t="shared" si="0"/>
        <v>0</v>
      </c>
      <c r="F1898">
        <v>7</v>
      </c>
      <c r="G1898">
        <v>3</v>
      </c>
      <c r="H1898">
        <v>2</v>
      </c>
      <c r="I1898" t="s">
        <v>439</v>
      </c>
      <c r="J1898" t="s">
        <v>2189</v>
      </c>
      <c r="K1898">
        <v>22</v>
      </c>
    </row>
    <row r="1899" spans="5:11" ht="12.75">
      <c r="E1899" s="199">
        <f t="shared" si="0"/>
        <v>0</v>
      </c>
      <c r="F1899">
        <v>7</v>
      </c>
      <c r="G1899">
        <v>4</v>
      </c>
      <c r="H1899">
        <v>3</v>
      </c>
      <c r="I1899" t="s">
        <v>439</v>
      </c>
      <c r="J1899" t="s">
        <v>2191</v>
      </c>
      <c r="K1899">
        <v>22</v>
      </c>
    </row>
    <row r="1900" spans="5:11" ht="12.75">
      <c r="E1900" s="199">
        <f t="shared" si="0"/>
        <v>0</v>
      </c>
      <c r="F1900">
        <v>7</v>
      </c>
      <c r="G1900">
        <v>5</v>
      </c>
      <c r="H1900">
        <v>2</v>
      </c>
      <c r="I1900" t="s">
        <v>439</v>
      </c>
      <c r="J1900" t="s">
        <v>2192</v>
      </c>
      <c r="K1900">
        <v>22</v>
      </c>
    </row>
    <row r="1901" spans="5:11" ht="12.75">
      <c r="E1901" s="199">
        <f t="shared" si="0"/>
        <v>0</v>
      </c>
      <c r="F1901">
        <v>7</v>
      </c>
      <c r="G1901">
        <v>6</v>
      </c>
      <c r="H1901">
        <v>2</v>
      </c>
      <c r="I1901" t="s">
        <v>439</v>
      </c>
      <c r="J1901" t="s">
        <v>2193</v>
      </c>
      <c r="K1901">
        <v>22</v>
      </c>
    </row>
    <row r="1902" spans="5:11" ht="12.75">
      <c r="E1902" s="199">
        <f t="shared" si="0"/>
        <v>0</v>
      </c>
      <c r="F1902">
        <v>8</v>
      </c>
      <c r="G1902">
        <v>0</v>
      </c>
      <c r="H1902">
        <v>0</v>
      </c>
      <c r="I1902" t="s">
        <v>435</v>
      </c>
      <c r="J1902" t="s">
        <v>2194</v>
      </c>
      <c r="K1902">
        <v>22</v>
      </c>
    </row>
    <row r="1903" spans="5:11" ht="12.75">
      <c r="E1903" s="199">
        <f t="shared" si="0"/>
        <v>0</v>
      </c>
      <c r="F1903">
        <v>8</v>
      </c>
      <c r="G1903">
        <v>1</v>
      </c>
      <c r="H1903">
        <v>1</v>
      </c>
      <c r="I1903" t="s">
        <v>439</v>
      </c>
      <c r="J1903" t="s">
        <v>2195</v>
      </c>
      <c r="K1903">
        <v>22</v>
      </c>
    </row>
    <row r="1904" spans="5:11" ht="12.75">
      <c r="E1904" s="199">
        <f t="shared" si="0"/>
        <v>0</v>
      </c>
      <c r="F1904">
        <v>8</v>
      </c>
      <c r="G1904">
        <v>2</v>
      </c>
      <c r="H1904">
        <v>1</v>
      </c>
      <c r="I1904" t="s">
        <v>439</v>
      </c>
      <c r="J1904" t="s">
        <v>2196</v>
      </c>
      <c r="K1904">
        <v>22</v>
      </c>
    </row>
    <row r="1905" spans="5:11" ht="12.75">
      <c r="E1905" s="199">
        <f t="shared" si="0"/>
        <v>0</v>
      </c>
      <c r="F1905">
        <v>8</v>
      </c>
      <c r="G1905">
        <v>3</v>
      </c>
      <c r="H1905">
        <v>2</v>
      </c>
      <c r="I1905" t="s">
        <v>439</v>
      </c>
      <c r="J1905" t="s">
        <v>2197</v>
      </c>
      <c r="K1905">
        <v>22</v>
      </c>
    </row>
    <row r="1906" spans="5:11" ht="12.75">
      <c r="E1906" s="199">
        <f t="shared" si="0"/>
        <v>0</v>
      </c>
      <c r="F1906">
        <v>8</v>
      </c>
      <c r="G1906">
        <v>4</v>
      </c>
      <c r="H1906">
        <v>2</v>
      </c>
      <c r="I1906" t="s">
        <v>439</v>
      </c>
      <c r="J1906" t="s">
        <v>2198</v>
      </c>
      <c r="K1906">
        <v>22</v>
      </c>
    </row>
    <row r="1907" spans="5:11" ht="12.75">
      <c r="E1907" s="199">
        <f t="shared" si="0"/>
        <v>0</v>
      </c>
      <c r="F1907">
        <v>8</v>
      </c>
      <c r="G1907">
        <v>5</v>
      </c>
      <c r="H1907">
        <v>2</v>
      </c>
      <c r="I1907" t="s">
        <v>439</v>
      </c>
      <c r="J1907" t="s">
        <v>2199</v>
      </c>
      <c r="K1907">
        <v>22</v>
      </c>
    </row>
    <row r="1908" spans="5:11" ht="12.75">
      <c r="E1908" s="199">
        <f t="shared" si="0"/>
        <v>0</v>
      </c>
      <c r="F1908">
        <v>9</v>
      </c>
      <c r="G1908">
        <v>0</v>
      </c>
      <c r="H1908">
        <v>0</v>
      </c>
      <c r="I1908" t="s">
        <v>435</v>
      </c>
      <c r="J1908" t="s">
        <v>2200</v>
      </c>
      <c r="K1908">
        <v>22</v>
      </c>
    </row>
    <row r="1909" spans="5:11" ht="12.75">
      <c r="E1909" s="199">
        <f t="shared" si="0"/>
        <v>0</v>
      </c>
      <c r="F1909">
        <v>9</v>
      </c>
      <c r="G1909">
        <v>1</v>
      </c>
      <c r="H1909">
        <v>1</v>
      </c>
      <c r="I1909" t="s">
        <v>439</v>
      </c>
      <c r="J1909" t="s">
        <v>2201</v>
      </c>
      <c r="K1909">
        <v>22</v>
      </c>
    </row>
    <row r="1910" spans="5:11" ht="12.75">
      <c r="E1910" s="199">
        <f t="shared" si="0"/>
        <v>0</v>
      </c>
      <c r="F1910">
        <v>9</v>
      </c>
      <c r="G1910">
        <v>3</v>
      </c>
      <c r="H1910">
        <v>2</v>
      </c>
      <c r="I1910" t="s">
        <v>439</v>
      </c>
      <c r="J1910" t="s">
        <v>2202</v>
      </c>
      <c r="K1910">
        <v>22</v>
      </c>
    </row>
    <row r="1911" spans="5:11" ht="12.75">
      <c r="E1911" s="199">
        <f t="shared" si="0"/>
        <v>0</v>
      </c>
      <c r="F1911">
        <v>9</v>
      </c>
      <c r="G1911">
        <v>4</v>
      </c>
      <c r="H1911">
        <v>2</v>
      </c>
      <c r="I1911" t="s">
        <v>439</v>
      </c>
      <c r="J1911" t="s">
        <v>2201</v>
      </c>
      <c r="K1911">
        <v>22</v>
      </c>
    </row>
    <row r="1912" spans="5:11" ht="12.75">
      <c r="E1912" s="199">
        <f t="shared" si="0"/>
        <v>0</v>
      </c>
      <c r="F1912">
        <v>9</v>
      </c>
      <c r="G1912">
        <v>6</v>
      </c>
      <c r="H1912">
        <v>2</v>
      </c>
      <c r="I1912" t="s">
        <v>439</v>
      </c>
      <c r="J1912" t="s">
        <v>2203</v>
      </c>
      <c r="K1912">
        <v>22</v>
      </c>
    </row>
    <row r="1913" spans="5:11" ht="12.75">
      <c r="E1913" s="199">
        <f t="shared" si="0"/>
        <v>0</v>
      </c>
      <c r="F1913">
        <v>9</v>
      </c>
      <c r="G1913">
        <v>7</v>
      </c>
      <c r="H1913">
        <v>3</v>
      </c>
      <c r="I1913" t="s">
        <v>439</v>
      </c>
      <c r="J1913" t="s">
        <v>2204</v>
      </c>
      <c r="K1913">
        <v>22</v>
      </c>
    </row>
    <row r="1914" spans="5:11" ht="12.75">
      <c r="E1914" s="199">
        <f t="shared" si="0"/>
        <v>0</v>
      </c>
      <c r="F1914">
        <v>9</v>
      </c>
      <c r="G1914">
        <v>8</v>
      </c>
      <c r="H1914">
        <v>2</v>
      </c>
      <c r="I1914" t="s">
        <v>439</v>
      </c>
      <c r="J1914" t="s">
        <v>2205</v>
      </c>
      <c r="K1914">
        <v>22</v>
      </c>
    </row>
    <row r="1915" spans="5:11" ht="12.75">
      <c r="E1915" s="199">
        <f t="shared" si="0"/>
        <v>0</v>
      </c>
      <c r="F1915">
        <v>10</v>
      </c>
      <c r="G1915">
        <v>0</v>
      </c>
      <c r="H1915">
        <v>0</v>
      </c>
      <c r="I1915" t="s">
        <v>435</v>
      </c>
      <c r="J1915" t="s">
        <v>1573</v>
      </c>
      <c r="K1915">
        <v>22</v>
      </c>
    </row>
    <row r="1916" spans="5:11" ht="12.75">
      <c r="E1916" s="199">
        <f t="shared" si="0"/>
        <v>0</v>
      </c>
      <c r="F1916">
        <v>10</v>
      </c>
      <c r="G1916">
        <v>1</v>
      </c>
      <c r="H1916">
        <v>1</v>
      </c>
      <c r="I1916" t="s">
        <v>439</v>
      </c>
      <c r="J1916" t="s">
        <v>2206</v>
      </c>
      <c r="K1916">
        <v>22</v>
      </c>
    </row>
    <row r="1917" spans="5:11" ht="12.75">
      <c r="E1917" s="199">
        <f t="shared" si="0"/>
        <v>0</v>
      </c>
      <c r="F1917">
        <v>10</v>
      </c>
      <c r="G1917">
        <v>2</v>
      </c>
      <c r="H1917">
        <v>3</v>
      </c>
      <c r="I1917" t="s">
        <v>439</v>
      </c>
      <c r="J1917" t="s">
        <v>2207</v>
      </c>
      <c r="K1917">
        <v>22</v>
      </c>
    </row>
    <row r="1918" spans="5:11" ht="12.75">
      <c r="E1918" s="199">
        <f t="shared" si="0"/>
        <v>0</v>
      </c>
      <c r="F1918">
        <v>10</v>
      </c>
      <c r="G1918">
        <v>3</v>
      </c>
      <c r="H1918">
        <v>2</v>
      </c>
      <c r="I1918" t="s">
        <v>439</v>
      </c>
      <c r="J1918" t="s">
        <v>2208</v>
      </c>
      <c r="K1918">
        <v>22</v>
      </c>
    </row>
    <row r="1919" spans="5:11" ht="12.75">
      <c r="E1919" s="199">
        <f t="shared" si="0"/>
        <v>0</v>
      </c>
      <c r="F1919">
        <v>10</v>
      </c>
      <c r="G1919">
        <v>4</v>
      </c>
      <c r="H1919">
        <v>2</v>
      </c>
      <c r="I1919" t="s">
        <v>439</v>
      </c>
      <c r="J1919" t="s">
        <v>2209</v>
      </c>
      <c r="K1919">
        <v>22</v>
      </c>
    </row>
    <row r="1920" spans="5:11" ht="12.75">
      <c r="E1920" s="199">
        <f t="shared" si="0"/>
        <v>0</v>
      </c>
      <c r="F1920">
        <v>10</v>
      </c>
      <c r="G1920">
        <v>5</v>
      </c>
      <c r="H1920">
        <v>2</v>
      </c>
      <c r="I1920" t="s">
        <v>439</v>
      </c>
      <c r="J1920" t="s">
        <v>2210</v>
      </c>
      <c r="K1920">
        <v>22</v>
      </c>
    </row>
    <row r="1921" spans="5:11" ht="12.75">
      <c r="E1921" s="199">
        <f t="shared" si="0"/>
        <v>0</v>
      </c>
      <c r="F1921">
        <v>11</v>
      </c>
      <c r="G1921">
        <v>0</v>
      </c>
      <c r="H1921">
        <v>0</v>
      </c>
      <c r="I1921" t="s">
        <v>435</v>
      </c>
      <c r="J1921" t="s">
        <v>2211</v>
      </c>
      <c r="K1921">
        <v>22</v>
      </c>
    </row>
    <row r="1922" spans="5:11" ht="12.75">
      <c r="E1922" s="199">
        <f t="shared" si="0"/>
        <v>0</v>
      </c>
      <c r="F1922">
        <v>11</v>
      </c>
      <c r="G1922">
        <v>1</v>
      </c>
      <c r="H1922">
        <v>1</v>
      </c>
      <c r="I1922" t="s">
        <v>439</v>
      </c>
      <c r="J1922" t="s">
        <v>2212</v>
      </c>
      <c r="K1922">
        <v>22</v>
      </c>
    </row>
    <row r="1923" spans="5:11" ht="12.75">
      <c r="E1923" s="199">
        <f t="shared" si="0"/>
        <v>0</v>
      </c>
      <c r="F1923">
        <v>11</v>
      </c>
      <c r="G1923">
        <v>2</v>
      </c>
      <c r="H1923">
        <v>1</v>
      </c>
      <c r="I1923" t="s">
        <v>439</v>
      </c>
      <c r="J1923" t="s">
        <v>2213</v>
      </c>
      <c r="K1923">
        <v>22</v>
      </c>
    </row>
    <row r="1924" spans="5:11" ht="12.75">
      <c r="E1924" s="199">
        <f t="shared" si="0"/>
        <v>0</v>
      </c>
      <c r="F1924">
        <v>11</v>
      </c>
      <c r="G1924">
        <v>3</v>
      </c>
      <c r="H1924">
        <v>1</v>
      </c>
      <c r="I1924" t="s">
        <v>439</v>
      </c>
      <c r="J1924" t="s">
        <v>2214</v>
      </c>
      <c r="K1924">
        <v>22</v>
      </c>
    </row>
    <row r="1925" spans="5:11" ht="12.75">
      <c r="E1925" s="199">
        <f t="shared" si="0"/>
        <v>0</v>
      </c>
      <c r="F1925">
        <v>11</v>
      </c>
      <c r="G1925">
        <v>4</v>
      </c>
      <c r="H1925">
        <v>1</v>
      </c>
      <c r="I1925" t="s">
        <v>439</v>
      </c>
      <c r="J1925" t="s">
        <v>2215</v>
      </c>
      <c r="K1925">
        <v>22</v>
      </c>
    </row>
    <row r="1926" spans="5:11" ht="12.75">
      <c r="E1926" s="199">
        <f t="shared" si="0"/>
        <v>0</v>
      </c>
      <c r="F1926">
        <v>11</v>
      </c>
      <c r="G1926">
        <v>5</v>
      </c>
      <c r="H1926">
        <v>2</v>
      </c>
      <c r="I1926" t="s">
        <v>439</v>
      </c>
      <c r="J1926" t="s">
        <v>2216</v>
      </c>
      <c r="K1926">
        <v>22</v>
      </c>
    </row>
    <row r="1927" spans="5:11" ht="12.75">
      <c r="E1927" s="199">
        <f t="shared" si="0"/>
        <v>0</v>
      </c>
      <c r="F1927">
        <v>11</v>
      </c>
      <c r="G1927">
        <v>6</v>
      </c>
      <c r="H1927">
        <v>2</v>
      </c>
      <c r="I1927" t="s">
        <v>439</v>
      </c>
      <c r="J1927" t="s">
        <v>2217</v>
      </c>
      <c r="K1927">
        <v>22</v>
      </c>
    </row>
    <row r="1928" spans="5:11" ht="12.75">
      <c r="E1928" s="199">
        <f t="shared" si="0"/>
        <v>0</v>
      </c>
      <c r="F1928">
        <v>11</v>
      </c>
      <c r="G1928">
        <v>7</v>
      </c>
      <c r="H1928">
        <v>2</v>
      </c>
      <c r="I1928" t="s">
        <v>439</v>
      </c>
      <c r="J1928" t="s">
        <v>2214</v>
      </c>
      <c r="K1928">
        <v>22</v>
      </c>
    </row>
    <row r="1929" spans="5:11" ht="12.75">
      <c r="E1929" s="199">
        <f t="shared" si="0"/>
        <v>0</v>
      </c>
      <c r="F1929">
        <v>12</v>
      </c>
      <c r="G1929">
        <v>0</v>
      </c>
      <c r="H1929">
        <v>0</v>
      </c>
      <c r="I1929" t="s">
        <v>435</v>
      </c>
      <c r="J1929" t="s">
        <v>2218</v>
      </c>
      <c r="K1929">
        <v>22</v>
      </c>
    </row>
    <row r="1930" spans="5:11" ht="12.75">
      <c r="E1930" s="199">
        <f t="shared" si="0"/>
        <v>0</v>
      </c>
      <c r="F1930">
        <v>12</v>
      </c>
      <c r="G1930">
        <v>1</v>
      </c>
      <c r="H1930">
        <v>1</v>
      </c>
      <c r="I1930" t="s">
        <v>439</v>
      </c>
      <c r="J1930" t="s">
        <v>2219</v>
      </c>
      <c r="K1930">
        <v>22</v>
      </c>
    </row>
    <row r="1931" spans="5:11" ht="12.75">
      <c r="E1931" s="199">
        <f t="shared" si="0"/>
        <v>0</v>
      </c>
      <c r="F1931">
        <v>12</v>
      </c>
      <c r="G1931">
        <v>2</v>
      </c>
      <c r="H1931">
        <v>2</v>
      </c>
      <c r="I1931" t="s">
        <v>439</v>
      </c>
      <c r="J1931" t="s">
        <v>2220</v>
      </c>
      <c r="K1931">
        <v>22</v>
      </c>
    </row>
    <row r="1932" spans="5:11" ht="12.75">
      <c r="E1932" s="199">
        <f t="shared" si="0"/>
        <v>0</v>
      </c>
      <c r="F1932">
        <v>12</v>
      </c>
      <c r="G1932">
        <v>3</v>
      </c>
      <c r="H1932">
        <v>2</v>
      </c>
      <c r="I1932" t="s">
        <v>439</v>
      </c>
      <c r="J1932" t="s">
        <v>2221</v>
      </c>
      <c r="K1932">
        <v>22</v>
      </c>
    </row>
    <row r="1933" spans="5:11" ht="12.75">
      <c r="E1933" s="199">
        <f t="shared" si="0"/>
        <v>0</v>
      </c>
      <c r="F1933">
        <v>12</v>
      </c>
      <c r="G1933">
        <v>4</v>
      </c>
      <c r="H1933">
        <v>2</v>
      </c>
      <c r="I1933" t="s">
        <v>439</v>
      </c>
      <c r="J1933" t="s">
        <v>2222</v>
      </c>
      <c r="K1933">
        <v>22</v>
      </c>
    </row>
    <row r="1934" spans="5:11" ht="12.75">
      <c r="E1934" s="199">
        <f t="shared" si="0"/>
        <v>0</v>
      </c>
      <c r="F1934">
        <v>12</v>
      </c>
      <c r="G1934">
        <v>5</v>
      </c>
      <c r="H1934">
        <v>3</v>
      </c>
      <c r="I1934" t="s">
        <v>439</v>
      </c>
      <c r="J1934" t="s">
        <v>2223</v>
      </c>
      <c r="K1934">
        <v>22</v>
      </c>
    </row>
    <row r="1935" spans="5:11" ht="12.75">
      <c r="E1935" s="199">
        <f t="shared" si="0"/>
        <v>0</v>
      </c>
      <c r="F1935">
        <v>12</v>
      </c>
      <c r="G1935">
        <v>6</v>
      </c>
      <c r="H1935">
        <v>2</v>
      </c>
      <c r="I1935" t="s">
        <v>439</v>
      </c>
      <c r="J1935" t="s">
        <v>2224</v>
      </c>
      <c r="K1935">
        <v>22</v>
      </c>
    </row>
    <row r="1936" spans="5:11" ht="12.75">
      <c r="E1936" s="199">
        <f t="shared" si="0"/>
        <v>0</v>
      </c>
      <c r="F1936">
        <v>12</v>
      </c>
      <c r="G1936">
        <v>7</v>
      </c>
      <c r="H1936">
        <v>2</v>
      </c>
      <c r="I1936" t="s">
        <v>439</v>
      </c>
      <c r="J1936" t="s">
        <v>2225</v>
      </c>
      <c r="K1936">
        <v>22</v>
      </c>
    </row>
    <row r="1937" spans="5:11" ht="12.75">
      <c r="E1937" s="199">
        <f t="shared" si="0"/>
        <v>0</v>
      </c>
      <c r="F1937">
        <v>12</v>
      </c>
      <c r="G1937">
        <v>8</v>
      </c>
      <c r="H1937">
        <v>2</v>
      </c>
      <c r="I1937" t="s">
        <v>439</v>
      </c>
      <c r="J1937" t="s">
        <v>2226</v>
      </c>
      <c r="K1937">
        <v>22</v>
      </c>
    </row>
    <row r="1938" spans="5:11" ht="12.75">
      <c r="E1938" s="199">
        <f t="shared" si="0"/>
        <v>0</v>
      </c>
      <c r="F1938">
        <v>12</v>
      </c>
      <c r="G1938">
        <v>9</v>
      </c>
      <c r="H1938">
        <v>2</v>
      </c>
      <c r="I1938" t="s">
        <v>439</v>
      </c>
      <c r="J1938" t="s">
        <v>2227</v>
      </c>
      <c r="K1938">
        <v>22</v>
      </c>
    </row>
    <row r="1939" spans="5:11" ht="12.75">
      <c r="E1939" s="199">
        <f t="shared" si="0"/>
        <v>0</v>
      </c>
      <c r="F1939">
        <v>12</v>
      </c>
      <c r="G1939">
        <v>10</v>
      </c>
      <c r="H1939">
        <v>2</v>
      </c>
      <c r="I1939" t="s">
        <v>439</v>
      </c>
      <c r="J1939" t="s">
        <v>2219</v>
      </c>
      <c r="K1939">
        <v>22</v>
      </c>
    </row>
    <row r="1940" spans="5:11" ht="12.75">
      <c r="E1940" s="199">
        <f t="shared" si="0"/>
        <v>0</v>
      </c>
      <c r="F1940">
        <v>13</v>
      </c>
      <c r="G1940">
        <v>0</v>
      </c>
      <c r="H1940">
        <v>0</v>
      </c>
      <c r="I1940" t="s">
        <v>435</v>
      </c>
      <c r="J1940" t="s">
        <v>2228</v>
      </c>
      <c r="K1940">
        <v>22</v>
      </c>
    </row>
    <row r="1941" spans="5:11" ht="12.75">
      <c r="E1941" s="199">
        <f t="shared" si="0"/>
        <v>0</v>
      </c>
      <c r="F1941">
        <v>13</v>
      </c>
      <c r="G1941">
        <v>1</v>
      </c>
      <c r="H1941">
        <v>1</v>
      </c>
      <c r="I1941" t="s">
        <v>439</v>
      </c>
      <c r="J1941" t="s">
        <v>2229</v>
      </c>
      <c r="K1941">
        <v>22</v>
      </c>
    </row>
    <row r="1942" spans="5:11" ht="12.75">
      <c r="E1942" s="199">
        <f t="shared" si="0"/>
        <v>0</v>
      </c>
      <c r="F1942">
        <v>13</v>
      </c>
      <c r="G1942">
        <v>2</v>
      </c>
      <c r="H1942">
        <v>1</v>
      </c>
      <c r="I1942" t="s">
        <v>439</v>
      </c>
      <c r="J1942" t="s">
        <v>2230</v>
      </c>
      <c r="K1942">
        <v>22</v>
      </c>
    </row>
    <row r="1943" spans="5:11" ht="12.75">
      <c r="E1943" s="199">
        <f t="shared" si="0"/>
        <v>0</v>
      </c>
      <c r="F1943">
        <v>13</v>
      </c>
      <c r="G1943">
        <v>3</v>
      </c>
      <c r="H1943">
        <v>1</v>
      </c>
      <c r="I1943" t="s">
        <v>439</v>
      </c>
      <c r="J1943" t="s">
        <v>2231</v>
      </c>
      <c r="K1943">
        <v>22</v>
      </c>
    </row>
    <row r="1944" spans="5:11" ht="12.75">
      <c r="E1944" s="199">
        <f t="shared" si="0"/>
        <v>0</v>
      </c>
      <c r="F1944">
        <v>13</v>
      </c>
      <c r="G1944">
        <v>4</v>
      </c>
      <c r="H1944">
        <v>2</v>
      </c>
      <c r="I1944" t="s">
        <v>439</v>
      </c>
      <c r="J1944" t="s">
        <v>2232</v>
      </c>
      <c r="K1944">
        <v>22</v>
      </c>
    </row>
    <row r="1945" spans="5:11" ht="12.75">
      <c r="E1945" s="199">
        <f t="shared" si="0"/>
        <v>0</v>
      </c>
      <c r="F1945">
        <v>13</v>
      </c>
      <c r="G1945">
        <v>5</v>
      </c>
      <c r="H1945">
        <v>2</v>
      </c>
      <c r="I1945" t="s">
        <v>439</v>
      </c>
      <c r="J1945" t="s">
        <v>2233</v>
      </c>
      <c r="K1945">
        <v>22</v>
      </c>
    </row>
    <row r="1946" spans="5:11" ht="12.75">
      <c r="E1946" s="199">
        <f t="shared" si="0"/>
        <v>0</v>
      </c>
      <c r="F1946">
        <v>13</v>
      </c>
      <c r="G1946">
        <v>6</v>
      </c>
      <c r="H1946">
        <v>2</v>
      </c>
      <c r="I1946" t="s">
        <v>439</v>
      </c>
      <c r="J1946" t="s">
        <v>2234</v>
      </c>
      <c r="K1946">
        <v>22</v>
      </c>
    </row>
    <row r="1947" spans="5:11" ht="12.75">
      <c r="E1947" s="199">
        <f t="shared" si="0"/>
        <v>0</v>
      </c>
      <c r="F1947">
        <v>13</v>
      </c>
      <c r="G1947">
        <v>7</v>
      </c>
      <c r="H1947">
        <v>2</v>
      </c>
      <c r="I1947" t="s">
        <v>439</v>
      </c>
      <c r="J1947" t="s">
        <v>2235</v>
      </c>
      <c r="K1947">
        <v>22</v>
      </c>
    </row>
    <row r="1948" spans="5:11" ht="12.75">
      <c r="E1948" s="199">
        <f t="shared" si="0"/>
        <v>0</v>
      </c>
      <c r="F1948">
        <v>13</v>
      </c>
      <c r="G1948">
        <v>8</v>
      </c>
      <c r="H1948">
        <v>2</v>
      </c>
      <c r="I1948" t="s">
        <v>439</v>
      </c>
      <c r="J1948" t="s">
        <v>663</v>
      </c>
      <c r="K1948">
        <v>22</v>
      </c>
    </row>
    <row r="1949" spans="5:11" ht="12.75">
      <c r="E1949" s="199">
        <f t="shared" si="0"/>
        <v>0</v>
      </c>
      <c r="F1949">
        <v>13</v>
      </c>
      <c r="G1949">
        <v>9</v>
      </c>
      <c r="H1949">
        <v>3</v>
      </c>
      <c r="I1949" t="s">
        <v>439</v>
      </c>
      <c r="J1949" t="s">
        <v>2236</v>
      </c>
      <c r="K1949">
        <v>22</v>
      </c>
    </row>
    <row r="1950" spans="5:11" ht="12.75">
      <c r="E1950" s="199">
        <f t="shared" si="0"/>
        <v>0</v>
      </c>
      <c r="F1950">
        <v>13</v>
      </c>
      <c r="G1950">
        <v>10</v>
      </c>
      <c r="H1950">
        <v>2</v>
      </c>
      <c r="I1950" t="s">
        <v>439</v>
      </c>
      <c r="J1950" t="s">
        <v>2230</v>
      </c>
      <c r="K1950">
        <v>22</v>
      </c>
    </row>
    <row r="1951" spans="5:11" ht="12.75">
      <c r="E1951" s="199">
        <f t="shared" si="0"/>
        <v>0</v>
      </c>
      <c r="F1951">
        <v>13</v>
      </c>
      <c r="G1951">
        <v>11</v>
      </c>
      <c r="H1951">
        <v>2</v>
      </c>
      <c r="I1951" t="s">
        <v>439</v>
      </c>
      <c r="J1951" t="s">
        <v>2237</v>
      </c>
      <c r="K1951">
        <v>22</v>
      </c>
    </row>
    <row r="1952" spans="5:11" ht="12.75">
      <c r="E1952" s="199">
        <f t="shared" si="0"/>
        <v>0</v>
      </c>
      <c r="F1952">
        <v>13</v>
      </c>
      <c r="G1952">
        <v>12</v>
      </c>
      <c r="H1952">
        <v>2</v>
      </c>
      <c r="I1952" t="s">
        <v>439</v>
      </c>
      <c r="J1952" t="s">
        <v>2231</v>
      </c>
      <c r="K1952">
        <v>22</v>
      </c>
    </row>
    <row r="1953" spans="5:11" ht="12.75">
      <c r="E1953" s="199">
        <f t="shared" si="0"/>
        <v>0</v>
      </c>
      <c r="F1953">
        <v>13</v>
      </c>
      <c r="G1953">
        <v>13</v>
      </c>
      <c r="H1953">
        <v>2</v>
      </c>
      <c r="I1953" t="s">
        <v>439</v>
      </c>
      <c r="J1953" t="s">
        <v>2238</v>
      </c>
      <c r="K1953">
        <v>22</v>
      </c>
    </row>
    <row r="1954" spans="5:11" ht="12.75">
      <c r="E1954" s="199">
        <f t="shared" si="0"/>
        <v>0</v>
      </c>
      <c r="F1954">
        <v>14</v>
      </c>
      <c r="G1954">
        <v>0</v>
      </c>
      <c r="H1954">
        <v>0</v>
      </c>
      <c r="I1954" t="s">
        <v>435</v>
      </c>
      <c r="J1954" t="s">
        <v>2239</v>
      </c>
      <c r="K1954">
        <v>22</v>
      </c>
    </row>
    <row r="1955" spans="5:11" ht="12.75">
      <c r="E1955" s="199">
        <f t="shared" si="0"/>
        <v>0</v>
      </c>
      <c r="F1955">
        <v>14</v>
      </c>
      <c r="G1955">
        <v>1</v>
      </c>
      <c r="H1955">
        <v>1</v>
      </c>
      <c r="I1955" t="s">
        <v>439</v>
      </c>
      <c r="J1955" t="s">
        <v>2240</v>
      </c>
      <c r="K1955">
        <v>22</v>
      </c>
    </row>
    <row r="1956" spans="5:11" ht="12.75">
      <c r="E1956" s="199">
        <f t="shared" si="0"/>
        <v>0</v>
      </c>
      <c r="F1956">
        <v>14</v>
      </c>
      <c r="G1956">
        <v>2</v>
      </c>
      <c r="H1956">
        <v>3</v>
      </c>
      <c r="I1956" t="s">
        <v>439</v>
      </c>
      <c r="J1956" t="s">
        <v>2241</v>
      </c>
      <c r="K1956">
        <v>22</v>
      </c>
    </row>
    <row r="1957" spans="5:11" ht="12.75">
      <c r="E1957" s="199">
        <f t="shared" si="0"/>
        <v>0</v>
      </c>
      <c r="F1957">
        <v>14</v>
      </c>
      <c r="G1957">
        <v>3</v>
      </c>
      <c r="H1957">
        <v>2</v>
      </c>
      <c r="I1957" t="s">
        <v>439</v>
      </c>
      <c r="J1957" t="s">
        <v>2242</v>
      </c>
      <c r="K1957">
        <v>22</v>
      </c>
    </row>
    <row r="1958" spans="5:11" ht="12.75">
      <c r="E1958" s="199">
        <f t="shared" si="0"/>
        <v>0</v>
      </c>
      <c r="F1958">
        <v>14</v>
      </c>
      <c r="G1958">
        <v>4</v>
      </c>
      <c r="H1958">
        <v>3</v>
      </c>
      <c r="I1958" t="s">
        <v>439</v>
      </c>
      <c r="J1958" t="s">
        <v>2243</v>
      </c>
      <c r="K1958">
        <v>22</v>
      </c>
    </row>
    <row r="1959" spans="5:11" ht="12.75">
      <c r="E1959" s="199">
        <f t="shared" si="0"/>
        <v>0</v>
      </c>
      <c r="F1959">
        <v>14</v>
      </c>
      <c r="G1959">
        <v>5</v>
      </c>
      <c r="H1959">
        <v>2</v>
      </c>
      <c r="I1959" t="s">
        <v>439</v>
      </c>
      <c r="J1959" t="s">
        <v>2244</v>
      </c>
      <c r="K1959">
        <v>22</v>
      </c>
    </row>
    <row r="1960" spans="5:11" ht="12.75">
      <c r="E1960" s="199">
        <f t="shared" si="0"/>
        <v>0</v>
      </c>
      <c r="F1960">
        <v>14</v>
      </c>
      <c r="G1960">
        <v>6</v>
      </c>
      <c r="H1960">
        <v>2</v>
      </c>
      <c r="I1960" t="s">
        <v>439</v>
      </c>
      <c r="J1960" t="s">
        <v>2240</v>
      </c>
      <c r="K1960">
        <v>22</v>
      </c>
    </row>
    <row r="1961" spans="5:11" ht="12.75">
      <c r="E1961" s="199">
        <f t="shared" si="0"/>
        <v>0</v>
      </c>
      <c r="F1961">
        <v>15</v>
      </c>
      <c r="G1961">
        <v>0</v>
      </c>
      <c r="H1961">
        <v>0</v>
      </c>
      <c r="I1961" t="s">
        <v>435</v>
      </c>
      <c r="J1961" t="s">
        <v>2245</v>
      </c>
      <c r="K1961">
        <v>22</v>
      </c>
    </row>
    <row r="1962" spans="5:11" ht="12.75">
      <c r="E1962" s="199">
        <f t="shared" si="0"/>
        <v>0</v>
      </c>
      <c r="F1962">
        <v>15</v>
      </c>
      <c r="G1962">
        <v>1</v>
      </c>
      <c r="H1962">
        <v>1</v>
      </c>
      <c r="I1962" t="s">
        <v>439</v>
      </c>
      <c r="J1962" t="s">
        <v>2246</v>
      </c>
      <c r="K1962">
        <v>22</v>
      </c>
    </row>
    <row r="1963" spans="5:11" ht="12.75">
      <c r="E1963" s="199">
        <f t="shared" si="0"/>
        <v>0</v>
      </c>
      <c r="F1963">
        <v>15</v>
      </c>
      <c r="G1963">
        <v>2</v>
      </c>
      <c r="H1963">
        <v>1</v>
      </c>
      <c r="I1963" t="s">
        <v>439</v>
      </c>
      <c r="J1963" t="s">
        <v>2247</v>
      </c>
      <c r="K1963">
        <v>22</v>
      </c>
    </row>
    <row r="1964" spans="5:11" ht="12.75">
      <c r="E1964" s="199">
        <f t="shared" si="0"/>
        <v>0</v>
      </c>
      <c r="F1964">
        <v>15</v>
      </c>
      <c r="G1964">
        <v>3</v>
      </c>
      <c r="H1964">
        <v>1</v>
      </c>
      <c r="I1964" t="s">
        <v>439</v>
      </c>
      <c r="J1964" t="s">
        <v>2248</v>
      </c>
      <c r="K1964">
        <v>22</v>
      </c>
    </row>
    <row r="1965" spans="5:11" ht="12.75">
      <c r="E1965" s="199">
        <f t="shared" si="0"/>
        <v>0</v>
      </c>
      <c r="F1965">
        <v>15</v>
      </c>
      <c r="G1965">
        <v>4</v>
      </c>
      <c r="H1965">
        <v>2</v>
      </c>
      <c r="I1965" t="s">
        <v>439</v>
      </c>
      <c r="J1965" t="s">
        <v>2249</v>
      </c>
      <c r="K1965">
        <v>22</v>
      </c>
    </row>
    <row r="1966" spans="5:11" ht="12.75">
      <c r="E1966" s="199">
        <f t="shared" si="0"/>
        <v>0</v>
      </c>
      <c r="F1966">
        <v>15</v>
      </c>
      <c r="G1966">
        <v>5</v>
      </c>
      <c r="H1966">
        <v>2</v>
      </c>
      <c r="I1966" t="s">
        <v>439</v>
      </c>
      <c r="J1966" t="s">
        <v>2250</v>
      </c>
      <c r="K1966">
        <v>22</v>
      </c>
    </row>
    <row r="1967" spans="5:11" ht="12.75">
      <c r="E1967" s="199">
        <f t="shared" si="0"/>
        <v>0</v>
      </c>
      <c r="F1967">
        <v>15</v>
      </c>
      <c r="G1967">
        <v>6</v>
      </c>
      <c r="H1967">
        <v>2</v>
      </c>
      <c r="I1967" t="s">
        <v>439</v>
      </c>
      <c r="J1967" t="s">
        <v>2251</v>
      </c>
      <c r="K1967">
        <v>22</v>
      </c>
    </row>
    <row r="1968" spans="5:11" ht="12.75">
      <c r="E1968" s="199">
        <f t="shared" si="0"/>
        <v>0</v>
      </c>
      <c r="F1968">
        <v>15</v>
      </c>
      <c r="G1968">
        <v>7</v>
      </c>
      <c r="H1968">
        <v>2</v>
      </c>
      <c r="I1968" t="s">
        <v>439</v>
      </c>
      <c r="J1968" t="s">
        <v>2252</v>
      </c>
      <c r="K1968">
        <v>22</v>
      </c>
    </row>
    <row r="1969" spans="5:11" ht="12.75">
      <c r="E1969" s="199">
        <f t="shared" si="0"/>
        <v>0</v>
      </c>
      <c r="F1969">
        <v>15</v>
      </c>
      <c r="G1969">
        <v>8</v>
      </c>
      <c r="H1969">
        <v>2</v>
      </c>
      <c r="I1969" t="s">
        <v>439</v>
      </c>
      <c r="J1969" t="s">
        <v>2253</v>
      </c>
      <c r="K1969">
        <v>22</v>
      </c>
    </row>
    <row r="1970" spans="5:11" ht="12.75">
      <c r="E1970" s="199">
        <f t="shared" si="0"/>
        <v>0</v>
      </c>
      <c r="F1970">
        <v>15</v>
      </c>
      <c r="G1970">
        <v>9</v>
      </c>
      <c r="H1970">
        <v>2</v>
      </c>
      <c r="I1970" t="s">
        <v>439</v>
      </c>
      <c r="J1970" t="s">
        <v>2254</v>
      </c>
      <c r="K1970">
        <v>22</v>
      </c>
    </row>
    <row r="1971" spans="5:11" ht="12.75">
      <c r="E1971" s="199">
        <f t="shared" si="0"/>
        <v>0</v>
      </c>
      <c r="F1971">
        <v>15</v>
      </c>
      <c r="G1971">
        <v>10</v>
      </c>
      <c r="H1971">
        <v>2</v>
      </c>
      <c r="I1971" t="s">
        <v>439</v>
      </c>
      <c r="J1971" t="s">
        <v>2248</v>
      </c>
      <c r="K1971">
        <v>22</v>
      </c>
    </row>
    <row r="1972" spans="5:11" ht="12.75">
      <c r="E1972" s="199">
        <f t="shared" si="0"/>
        <v>0</v>
      </c>
      <c r="F1972">
        <v>16</v>
      </c>
      <c r="G1972">
        <v>0</v>
      </c>
      <c r="H1972">
        <v>0</v>
      </c>
      <c r="I1972" t="s">
        <v>435</v>
      </c>
      <c r="J1972" t="s">
        <v>2255</v>
      </c>
      <c r="K1972">
        <v>22</v>
      </c>
    </row>
    <row r="1973" spans="5:11" ht="12.75">
      <c r="E1973" s="199">
        <f t="shared" si="0"/>
        <v>0</v>
      </c>
      <c r="F1973">
        <v>16</v>
      </c>
      <c r="G1973">
        <v>1</v>
      </c>
      <c r="H1973">
        <v>3</v>
      </c>
      <c r="I1973" t="s">
        <v>439</v>
      </c>
      <c r="J1973" t="s">
        <v>2256</v>
      </c>
      <c r="K1973">
        <v>22</v>
      </c>
    </row>
    <row r="1974" spans="5:11" ht="12.75">
      <c r="E1974" s="199">
        <f t="shared" si="0"/>
        <v>0</v>
      </c>
      <c r="F1974">
        <v>16</v>
      </c>
      <c r="G1974">
        <v>2</v>
      </c>
      <c r="H1974">
        <v>2</v>
      </c>
      <c r="I1974" t="s">
        <v>439</v>
      </c>
      <c r="J1974" t="s">
        <v>2257</v>
      </c>
      <c r="K1974">
        <v>22</v>
      </c>
    </row>
    <row r="1975" spans="5:11" ht="12.75">
      <c r="E1975" s="199">
        <f t="shared" si="0"/>
        <v>0</v>
      </c>
      <c r="F1975">
        <v>16</v>
      </c>
      <c r="G1975">
        <v>3</v>
      </c>
      <c r="H1975">
        <v>2</v>
      </c>
      <c r="I1975" t="s">
        <v>439</v>
      </c>
      <c r="J1975" t="s">
        <v>2258</v>
      </c>
      <c r="K1975">
        <v>22</v>
      </c>
    </row>
    <row r="1976" spans="5:11" ht="12.75">
      <c r="E1976" s="199">
        <f t="shared" si="0"/>
        <v>0</v>
      </c>
      <c r="F1976">
        <v>16</v>
      </c>
      <c r="G1976">
        <v>4</v>
      </c>
      <c r="H1976">
        <v>2</v>
      </c>
      <c r="I1976" t="s">
        <v>439</v>
      </c>
      <c r="J1976" t="s">
        <v>2259</v>
      </c>
      <c r="K1976">
        <v>22</v>
      </c>
    </row>
    <row r="1977" spans="5:11" ht="12.75">
      <c r="E1977" s="199">
        <f t="shared" si="0"/>
        <v>0</v>
      </c>
      <c r="F1977">
        <v>16</v>
      </c>
      <c r="G1977">
        <v>5</v>
      </c>
      <c r="H1977">
        <v>3</v>
      </c>
      <c r="I1977" t="s">
        <v>439</v>
      </c>
      <c r="J1977" t="s">
        <v>2260</v>
      </c>
      <c r="K1977">
        <v>22</v>
      </c>
    </row>
    <row r="1978" spans="5:11" ht="12.75">
      <c r="E1978" s="199">
        <f t="shared" si="0"/>
        <v>0</v>
      </c>
      <c r="F1978">
        <v>61</v>
      </c>
      <c r="G1978">
        <v>0</v>
      </c>
      <c r="H1978">
        <v>0</v>
      </c>
      <c r="I1978" t="s">
        <v>643</v>
      </c>
      <c r="J1978" t="s">
        <v>2261</v>
      </c>
      <c r="K1978">
        <v>22</v>
      </c>
    </row>
    <row r="1979" spans="5:11" ht="12.75">
      <c r="E1979" s="199">
        <f t="shared" si="0"/>
        <v>0</v>
      </c>
      <c r="F1979">
        <v>62</v>
      </c>
      <c r="G1979">
        <v>0</v>
      </c>
      <c r="H1979">
        <v>0</v>
      </c>
      <c r="I1979" t="s">
        <v>643</v>
      </c>
      <c r="J1979" t="s">
        <v>2262</v>
      </c>
      <c r="K1979">
        <v>22</v>
      </c>
    </row>
    <row r="1980" spans="5:11" ht="12.75">
      <c r="E1980" s="199">
        <f t="shared" si="0"/>
        <v>0</v>
      </c>
      <c r="F1980">
        <v>63</v>
      </c>
      <c r="G1980">
        <v>0</v>
      </c>
      <c r="H1980">
        <v>0</v>
      </c>
      <c r="I1980" t="s">
        <v>643</v>
      </c>
      <c r="J1980" t="s">
        <v>2226</v>
      </c>
      <c r="K1980">
        <v>22</v>
      </c>
    </row>
    <row r="1981" spans="5:11" ht="12.75">
      <c r="E1981" s="199">
        <f t="shared" si="0"/>
        <v>0</v>
      </c>
      <c r="F1981">
        <v>64</v>
      </c>
      <c r="G1981">
        <v>0</v>
      </c>
      <c r="H1981">
        <v>0</v>
      </c>
      <c r="I1981" t="s">
        <v>643</v>
      </c>
      <c r="J1981" t="s">
        <v>2263</v>
      </c>
      <c r="K1981">
        <v>22</v>
      </c>
    </row>
    <row r="1982" spans="5:11" ht="12.75">
      <c r="E1982" s="199">
        <f t="shared" si="0"/>
        <v>0</v>
      </c>
      <c r="F1982">
        <v>0</v>
      </c>
      <c r="G1982">
        <v>0</v>
      </c>
      <c r="H1982">
        <v>0</v>
      </c>
      <c r="I1982" t="s">
        <v>432</v>
      </c>
      <c r="J1982" t="s">
        <v>464</v>
      </c>
      <c r="K1982">
        <v>24</v>
      </c>
    </row>
    <row r="1983" spans="5:11" ht="12.75">
      <c r="E1983" s="199">
        <f t="shared" si="0"/>
        <v>0</v>
      </c>
      <c r="F1983">
        <v>1</v>
      </c>
      <c r="G1983">
        <v>0</v>
      </c>
      <c r="H1983">
        <v>0</v>
      </c>
      <c r="I1983" t="s">
        <v>435</v>
      </c>
      <c r="J1983" t="s">
        <v>2264</v>
      </c>
      <c r="K1983">
        <v>24</v>
      </c>
    </row>
    <row r="1984" spans="5:11" ht="12.75">
      <c r="E1984" s="199">
        <f t="shared" si="0"/>
        <v>0</v>
      </c>
      <c r="F1984">
        <v>1</v>
      </c>
      <c r="G1984">
        <v>1</v>
      </c>
      <c r="H1984">
        <v>1</v>
      </c>
      <c r="I1984" t="s">
        <v>439</v>
      </c>
      <c r="J1984" t="s">
        <v>2265</v>
      </c>
      <c r="K1984">
        <v>24</v>
      </c>
    </row>
    <row r="1985" spans="5:11" ht="12.75">
      <c r="E1985" s="199">
        <f t="shared" si="0"/>
        <v>0</v>
      </c>
      <c r="F1985">
        <v>1</v>
      </c>
      <c r="G1985">
        <v>2</v>
      </c>
      <c r="H1985">
        <v>1</v>
      </c>
      <c r="I1985" t="s">
        <v>439</v>
      </c>
      <c r="J1985" t="s">
        <v>2266</v>
      </c>
      <c r="K1985">
        <v>24</v>
      </c>
    </row>
    <row r="1986" spans="5:11" ht="12.75">
      <c r="E1986" s="199">
        <f t="shared" si="0"/>
        <v>0</v>
      </c>
      <c r="F1986">
        <v>1</v>
      </c>
      <c r="G1986">
        <v>3</v>
      </c>
      <c r="H1986">
        <v>1</v>
      </c>
      <c r="I1986" t="s">
        <v>439</v>
      </c>
      <c r="J1986" t="s">
        <v>2267</v>
      </c>
      <c r="K1986">
        <v>24</v>
      </c>
    </row>
    <row r="1987" spans="5:11" ht="12.75">
      <c r="E1987" s="199">
        <f t="shared" si="0"/>
        <v>0</v>
      </c>
      <c r="F1987">
        <v>1</v>
      </c>
      <c r="G1987">
        <v>4</v>
      </c>
      <c r="H1987">
        <v>2</v>
      </c>
      <c r="I1987" t="s">
        <v>439</v>
      </c>
      <c r="J1987" t="s">
        <v>706</v>
      </c>
      <c r="K1987">
        <v>24</v>
      </c>
    </row>
    <row r="1988" spans="5:11" ht="12.75">
      <c r="E1988" s="199">
        <f t="shared" si="0"/>
        <v>0</v>
      </c>
      <c r="F1988">
        <v>1</v>
      </c>
      <c r="G1988">
        <v>5</v>
      </c>
      <c r="H1988">
        <v>2</v>
      </c>
      <c r="I1988" t="s">
        <v>439</v>
      </c>
      <c r="J1988" t="s">
        <v>2268</v>
      </c>
      <c r="K1988">
        <v>24</v>
      </c>
    </row>
    <row r="1989" spans="5:11" ht="12.75">
      <c r="E1989" s="199">
        <f t="shared" si="0"/>
        <v>0</v>
      </c>
      <c r="F1989">
        <v>1</v>
      </c>
      <c r="G1989">
        <v>6</v>
      </c>
      <c r="H1989">
        <v>2</v>
      </c>
      <c r="I1989" t="s">
        <v>439</v>
      </c>
      <c r="J1989" t="s">
        <v>2269</v>
      </c>
      <c r="K1989">
        <v>24</v>
      </c>
    </row>
    <row r="1990" spans="5:11" ht="12.75">
      <c r="E1990" s="199">
        <f t="shared" si="0"/>
        <v>0</v>
      </c>
      <c r="F1990">
        <v>1</v>
      </c>
      <c r="G1990">
        <v>7</v>
      </c>
      <c r="H1990">
        <v>3</v>
      </c>
      <c r="I1990" t="s">
        <v>439</v>
      </c>
      <c r="J1990" t="s">
        <v>2270</v>
      </c>
      <c r="K1990">
        <v>24</v>
      </c>
    </row>
    <row r="1991" spans="5:11" ht="12.75">
      <c r="E1991" s="199">
        <f t="shared" si="0"/>
        <v>0</v>
      </c>
      <c r="F1991">
        <v>1</v>
      </c>
      <c r="G1991">
        <v>8</v>
      </c>
      <c r="H1991">
        <v>1</v>
      </c>
      <c r="I1991" t="s">
        <v>439</v>
      </c>
      <c r="J1991" t="s">
        <v>2271</v>
      </c>
      <c r="K1991">
        <v>24</v>
      </c>
    </row>
    <row r="1992" spans="5:11" ht="12.75">
      <c r="E1992" s="199">
        <f t="shared" si="0"/>
        <v>0</v>
      </c>
      <c r="F1992">
        <v>2</v>
      </c>
      <c r="G1992">
        <v>0</v>
      </c>
      <c r="H1992">
        <v>0</v>
      </c>
      <c r="I1992" t="s">
        <v>435</v>
      </c>
      <c r="J1992" t="s">
        <v>2045</v>
      </c>
      <c r="K1992">
        <v>24</v>
      </c>
    </row>
    <row r="1993" spans="5:11" ht="12.75">
      <c r="E1993" s="199">
        <f t="shared" si="0"/>
        <v>0</v>
      </c>
      <c r="F1993">
        <v>2</v>
      </c>
      <c r="G1993">
        <v>1</v>
      </c>
      <c r="H1993">
        <v>1</v>
      </c>
      <c r="I1993" t="s">
        <v>439</v>
      </c>
      <c r="J1993" t="s">
        <v>2272</v>
      </c>
      <c r="K1993">
        <v>24</v>
      </c>
    </row>
    <row r="1994" spans="5:11" ht="12.75">
      <c r="E1994" s="199">
        <f t="shared" si="0"/>
        <v>0</v>
      </c>
      <c r="F1994">
        <v>2</v>
      </c>
      <c r="G1994">
        <v>2</v>
      </c>
      <c r="H1994">
        <v>2</v>
      </c>
      <c r="I1994" t="s">
        <v>439</v>
      </c>
      <c r="J1994" t="s">
        <v>2273</v>
      </c>
      <c r="K1994">
        <v>24</v>
      </c>
    </row>
    <row r="1995" spans="5:11" ht="12.75">
      <c r="E1995" s="199">
        <f t="shared" si="0"/>
        <v>0</v>
      </c>
      <c r="F1995">
        <v>2</v>
      </c>
      <c r="G1995">
        <v>3</v>
      </c>
      <c r="H1995">
        <v>2</v>
      </c>
      <c r="I1995" t="s">
        <v>439</v>
      </c>
      <c r="J1995" t="s">
        <v>2274</v>
      </c>
      <c r="K1995">
        <v>24</v>
      </c>
    </row>
    <row r="1996" spans="5:11" ht="12.75">
      <c r="E1996" s="199">
        <f t="shared" si="0"/>
        <v>0</v>
      </c>
      <c r="F1996">
        <v>2</v>
      </c>
      <c r="G1996">
        <v>4</v>
      </c>
      <c r="H1996">
        <v>3</v>
      </c>
      <c r="I1996" t="s">
        <v>439</v>
      </c>
      <c r="J1996" t="s">
        <v>2275</v>
      </c>
      <c r="K1996">
        <v>24</v>
      </c>
    </row>
    <row r="1997" spans="5:11" ht="12.75">
      <c r="E1997" s="199">
        <f t="shared" si="0"/>
        <v>0</v>
      </c>
      <c r="F1997">
        <v>2</v>
      </c>
      <c r="G1997">
        <v>5</v>
      </c>
      <c r="H1997">
        <v>2</v>
      </c>
      <c r="I1997" t="s">
        <v>439</v>
      </c>
      <c r="J1997" t="s">
        <v>2276</v>
      </c>
      <c r="K1997">
        <v>24</v>
      </c>
    </row>
    <row r="1998" spans="5:11" ht="12.75">
      <c r="E1998" s="199">
        <f t="shared" si="0"/>
        <v>0</v>
      </c>
      <c r="F1998">
        <v>2</v>
      </c>
      <c r="G1998">
        <v>6</v>
      </c>
      <c r="H1998">
        <v>2</v>
      </c>
      <c r="I1998" t="s">
        <v>439</v>
      </c>
      <c r="J1998" t="s">
        <v>2277</v>
      </c>
      <c r="K1998">
        <v>24</v>
      </c>
    </row>
    <row r="1999" spans="5:11" ht="12.75">
      <c r="E1999" s="199">
        <f t="shared" si="0"/>
        <v>0</v>
      </c>
      <c r="F1999">
        <v>2</v>
      </c>
      <c r="G1999">
        <v>7</v>
      </c>
      <c r="H1999">
        <v>2</v>
      </c>
      <c r="I1999" t="s">
        <v>439</v>
      </c>
      <c r="J1999" t="s">
        <v>2278</v>
      </c>
      <c r="K1999">
        <v>24</v>
      </c>
    </row>
    <row r="2000" spans="5:11" ht="12.75">
      <c r="E2000" s="199">
        <f t="shared" si="0"/>
        <v>0</v>
      </c>
      <c r="F2000">
        <v>2</v>
      </c>
      <c r="G2000">
        <v>8</v>
      </c>
      <c r="H2000">
        <v>2</v>
      </c>
      <c r="I2000" t="s">
        <v>439</v>
      </c>
      <c r="J2000" t="s">
        <v>2279</v>
      </c>
      <c r="K2000">
        <v>24</v>
      </c>
    </row>
    <row r="2001" spans="5:11" ht="12.75">
      <c r="E2001" s="199">
        <f t="shared" si="0"/>
        <v>0</v>
      </c>
      <c r="F2001">
        <v>2</v>
      </c>
      <c r="G2001">
        <v>9</v>
      </c>
      <c r="H2001">
        <v>3</v>
      </c>
      <c r="I2001" t="s">
        <v>439</v>
      </c>
      <c r="J2001" t="s">
        <v>2280</v>
      </c>
      <c r="K2001">
        <v>24</v>
      </c>
    </row>
    <row r="2002" spans="5:11" ht="12.75">
      <c r="E2002" s="199">
        <f t="shared" si="0"/>
        <v>0</v>
      </c>
      <c r="F2002">
        <v>2</v>
      </c>
      <c r="G2002">
        <v>10</v>
      </c>
      <c r="H2002">
        <v>2</v>
      </c>
      <c r="I2002" t="s">
        <v>439</v>
      </c>
      <c r="J2002" t="s">
        <v>2281</v>
      </c>
      <c r="K2002">
        <v>24</v>
      </c>
    </row>
    <row r="2003" spans="5:11" ht="12.75">
      <c r="E2003" s="199">
        <f t="shared" si="0"/>
        <v>0</v>
      </c>
      <c r="F2003">
        <v>3</v>
      </c>
      <c r="G2003">
        <v>0</v>
      </c>
      <c r="H2003">
        <v>0</v>
      </c>
      <c r="I2003" t="s">
        <v>435</v>
      </c>
      <c r="J2003" t="s">
        <v>2282</v>
      </c>
      <c r="K2003">
        <v>24</v>
      </c>
    </row>
    <row r="2004" spans="5:11" ht="12.75">
      <c r="E2004" s="199">
        <f t="shared" si="0"/>
        <v>0</v>
      </c>
      <c r="F2004">
        <v>3</v>
      </c>
      <c r="G2004">
        <v>1</v>
      </c>
      <c r="H2004">
        <v>1</v>
      </c>
      <c r="I2004" t="s">
        <v>439</v>
      </c>
      <c r="J2004" t="s">
        <v>2283</v>
      </c>
      <c r="K2004">
        <v>24</v>
      </c>
    </row>
    <row r="2005" spans="5:11" ht="12.75">
      <c r="E2005" s="199">
        <f t="shared" si="0"/>
        <v>0</v>
      </c>
      <c r="F2005">
        <v>3</v>
      </c>
      <c r="G2005">
        <v>2</v>
      </c>
      <c r="H2005">
        <v>1</v>
      </c>
      <c r="I2005" t="s">
        <v>439</v>
      </c>
      <c r="J2005" t="s">
        <v>2284</v>
      </c>
      <c r="K2005">
        <v>24</v>
      </c>
    </row>
    <row r="2006" spans="5:11" ht="12.75">
      <c r="E2006" s="199">
        <f t="shared" si="0"/>
        <v>0</v>
      </c>
      <c r="F2006">
        <v>3</v>
      </c>
      <c r="G2006">
        <v>3</v>
      </c>
      <c r="H2006">
        <v>1</v>
      </c>
      <c r="I2006" t="s">
        <v>439</v>
      </c>
      <c r="J2006" t="s">
        <v>2285</v>
      </c>
      <c r="K2006">
        <v>24</v>
      </c>
    </row>
    <row r="2007" spans="5:11" ht="12.75">
      <c r="E2007" s="199">
        <f t="shared" si="0"/>
        <v>0</v>
      </c>
      <c r="F2007">
        <v>3</v>
      </c>
      <c r="G2007">
        <v>4</v>
      </c>
      <c r="H2007">
        <v>2</v>
      </c>
      <c r="I2007" t="s">
        <v>439</v>
      </c>
      <c r="J2007" t="s">
        <v>2286</v>
      </c>
      <c r="K2007">
        <v>24</v>
      </c>
    </row>
    <row r="2008" spans="5:11" ht="12.75">
      <c r="E2008" s="199">
        <f t="shared" si="0"/>
        <v>0</v>
      </c>
      <c r="F2008">
        <v>3</v>
      </c>
      <c r="G2008">
        <v>5</v>
      </c>
      <c r="H2008">
        <v>2</v>
      </c>
      <c r="I2008" t="s">
        <v>439</v>
      </c>
      <c r="J2008" t="s">
        <v>2287</v>
      </c>
      <c r="K2008">
        <v>24</v>
      </c>
    </row>
    <row r="2009" spans="5:11" ht="12.75">
      <c r="E2009" s="199">
        <f t="shared" si="0"/>
        <v>0</v>
      </c>
      <c r="F2009">
        <v>3</v>
      </c>
      <c r="G2009">
        <v>6</v>
      </c>
      <c r="H2009">
        <v>2</v>
      </c>
      <c r="I2009" t="s">
        <v>439</v>
      </c>
      <c r="J2009" t="s">
        <v>1891</v>
      </c>
      <c r="K2009">
        <v>24</v>
      </c>
    </row>
    <row r="2010" spans="5:11" ht="12.75">
      <c r="E2010" s="199">
        <f t="shared" si="0"/>
        <v>0</v>
      </c>
      <c r="F2010">
        <v>3</v>
      </c>
      <c r="G2010">
        <v>7</v>
      </c>
      <c r="H2010">
        <v>2</v>
      </c>
      <c r="I2010" t="s">
        <v>439</v>
      </c>
      <c r="J2010" t="s">
        <v>2288</v>
      </c>
      <c r="K2010">
        <v>24</v>
      </c>
    </row>
    <row r="2011" spans="5:11" ht="12.75">
      <c r="E2011" s="199">
        <f t="shared" si="0"/>
        <v>0</v>
      </c>
      <c r="F2011">
        <v>3</v>
      </c>
      <c r="G2011">
        <v>8</v>
      </c>
      <c r="H2011">
        <v>2</v>
      </c>
      <c r="I2011" t="s">
        <v>439</v>
      </c>
      <c r="J2011" t="s">
        <v>2289</v>
      </c>
      <c r="K2011">
        <v>24</v>
      </c>
    </row>
    <row r="2012" spans="5:11" ht="12.75">
      <c r="E2012" s="199">
        <f t="shared" si="0"/>
        <v>0</v>
      </c>
      <c r="F2012">
        <v>3</v>
      </c>
      <c r="G2012">
        <v>9</v>
      </c>
      <c r="H2012">
        <v>2</v>
      </c>
      <c r="I2012" t="s">
        <v>439</v>
      </c>
      <c r="J2012" t="s">
        <v>2290</v>
      </c>
      <c r="K2012">
        <v>24</v>
      </c>
    </row>
    <row r="2013" spans="5:11" ht="12.75">
      <c r="E2013" s="199">
        <f t="shared" si="0"/>
        <v>0</v>
      </c>
      <c r="F2013">
        <v>3</v>
      </c>
      <c r="G2013">
        <v>10</v>
      </c>
      <c r="H2013">
        <v>3</v>
      </c>
      <c r="I2013" t="s">
        <v>439</v>
      </c>
      <c r="J2013" t="s">
        <v>2291</v>
      </c>
      <c r="K2013">
        <v>24</v>
      </c>
    </row>
    <row r="2014" spans="5:11" ht="12.75">
      <c r="E2014" s="199">
        <f t="shared" si="0"/>
        <v>0</v>
      </c>
      <c r="F2014">
        <v>3</v>
      </c>
      <c r="G2014">
        <v>11</v>
      </c>
      <c r="H2014">
        <v>3</v>
      </c>
      <c r="I2014" t="s">
        <v>439</v>
      </c>
      <c r="J2014" t="s">
        <v>2292</v>
      </c>
      <c r="K2014">
        <v>24</v>
      </c>
    </row>
    <row r="2015" spans="5:11" ht="12.75">
      <c r="E2015" s="199">
        <f t="shared" si="0"/>
        <v>0</v>
      </c>
      <c r="F2015">
        <v>3</v>
      </c>
      <c r="G2015">
        <v>12</v>
      </c>
      <c r="H2015">
        <v>2</v>
      </c>
      <c r="I2015" t="s">
        <v>439</v>
      </c>
      <c r="J2015" t="s">
        <v>2293</v>
      </c>
      <c r="K2015">
        <v>24</v>
      </c>
    </row>
    <row r="2016" spans="5:11" ht="12.75">
      <c r="E2016" s="199">
        <f t="shared" si="0"/>
        <v>0</v>
      </c>
      <c r="F2016">
        <v>4</v>
      </c>
      <c r="G2016">
        <v>0</v>
      </c>
      <c r="H2016">
        <v>0</v>
      </c>
      <c r="I2016" t="s">
        <v>435</v>
      </c>
      <c r="J2016" t="s">
        <v>2294</v>
      </c>
      <c r="K2016">
        <v>24</v>
      </c>
    </row>
    <row r="2017" spans="5:11" ht="12.75">
      <c r="E2017" s="199">
        <f t="shared" si="0"/>
        <v>0</v>
      </c>
      <c r="F2017">
        <v>4</v>
      </c>
      <c r="G2017">
        <v>1</v>
      </c>
      <c r="H2017">
        <v>3</v>
      </c>
      <c r="I2017" t="s">
        <v>439</v>
      </c>
      <c r="J2017" t="s">
        <v>2295</v>
      </c>
      <c r="K2017">
        <v>24</v>
      </c>
    </row>
    <row r="2018" spans="5:11" ht="12.75">
      <c r="E2018" s="199">
        <f t="shared" si="0"/>
        <v>0</v>
      </c>
      <c r="F2018">
        <v>4</v>
      </c>
      <c r="G2018">
        <v>2</v>
      </c>
      <c r="H2018">
        <v>2</v>
      </c>
      <c r="I2018" t="s">
        <v>439</v>
      </c>
      <c r="J2018" t="s">
        <v>2296</v>
      </c>
      <c r="K2018">
        <v>24</v>
      </c>
    </row>
    <row r="2019" spans="5:11" ht="12.75">
      <c r="E2019" s="199">
        <f t="shared" si="0"/>
        <v>0</v>
      </c>
      <c r="F2019">
        <v>4</v>
      </c>
      <c r="G2019">
        <v>3</v>
      </c>
      <c r="H2019">
        <v>2</v>
      </c>
      <c r="I2019" t="s">
        <v>439</v>
      </c>
      <c r="J2019" t="s">
        <v>2106</v>
      </c>
      <c r="K2019">
        <v>24</v>
      </c>
    </row>
    <row r="2020" spans="5:11" ht="12.75">
      <c r="E2020" s="199">
        <f t="shared" si="0"/>
        <v>0</v>
      </c>
      <c r="F2020">
        <v>4</v>
      </c>
      <c r="G2020">
        <v>4</v>
      </c>
      <c r="H2020">
        <v>2</v>
      </c>
      <c r="I2020" t="s">
        <v>439</v>
      </c>
      <c r="J2020" t="s">
        <v>2297</v>
      </c>
      <c r="K2020">
        <v>24</v>
      </c>
    </row>
    <row r="2021" spans="5:11" ht="12.75">
      <c r="E2021" s="199">
        <f t="shared" si="0"/>
        <v>0</v>
      </c>
      <c r="F2021">
        <v>4</v>
      </c>
      <c r="G2021">
        <v>5</v>
      </c>
      <c r="H2021">
        <v>2</v>
      </c>
      <c r="I2021" t="s">
        <v>439</v>
      </c>
      <c r="J2021" t="s">
        <v>2298</v>
      </c>
      <c r="K2021">
        <v>24</v>
      </c>
    </row>
    <row r="2022" spans="5:11" ht="12.75">
      <c r="E2022" s="199">
        <f t="shared" si="0"/>
        <v>0</v>
      </c>
      <c r="F2022">
        <v>4</v>
      </c>
      <c r="G2022">
        <v>6</v>
      </c>
      <c r="H2022">
        <v>3</v>
      </c>
      <c r="I2022" t="s">
        <v>439</v>
      </c>
      <c r="J2022" t="s">
        <v>2299</v>
      </c>
      <c r="K2022">
        <v>24</v>
      </c>
    </row>
    <row r="2023" spans="5:11" ht="12.75">
      <c r="E2023" s="199">
        <f t="shared" si="0"/>
        <v>0</v>
      </c>
      <c r="F2023">
        <v>4</v>
      </c>
      <c r="G2023">
        <v>7</v>
      </c>
      <c r="H2023">
        <v>2</v>
      </c>
      <c r="I2023" t="s">
        <v>439</v>
      </c>
      <c r="J2023" t="s">
        <v>2300</v>
      </c>
      <c r="K2023">
        <v>24</v>
      </c>
    </row>
    <row r="2024" spans="5:11" ht="12.75">
      <c r="E2024" s="199">
        <f t="shared" si="0"/>
        <v>0</v>
      </c>
      <c r="F2024">
        <v>4</v>
      </c>
      <c r="G2024">
        <v>8</v>
      </c>
      <c r="H2024">
        <v>2</v>
      </c>
      <c r="I2024" t="s">
        <v>439</v>
      </c>
      <c r="J2024" t="s">
        <v>2301</v>
      </c>
      <c r="K2024">
        <v>24</v>
      </c>
    </row>
    <row r="2025" spans="5:11" ht="12.75">
      <c r="E2025" s="199">
        <f t="shared" si="0"/>
        <v>0</v>
      </c>
      <c r="F2025">
        <v>4</v>
      </c>
      <c r="G2025">
        <v>9</v>
      </c>
      <c r="H2025">
        <v>2</v>
      </c>
      <c r="I2025" t="s">
        <v>439</v>
      </c>
      <c r="J2025" t="s">
        <v>2302</v>
      </c>
      <c r="K2025">
        <v>24</v>
      </c>
    </row>
    <row r="2026" spans="5:11" ht="12.75">
      <c r="E2026" s="199">
        <f t="shared" si="0"/>
        <v>0</v>
      </c>
      <c r="F2026">
        <v>4</v>
      </c>
      <c r="G2026">
        <v>10</v>
      </c>
      <c r="H2026">
        <v>2</v>
      </c>
      <c r="I2026" t="s">
        <v>439</v>
      </c>
      <c r="J2026" t="s">
        <v>2303</v>
      </c>
      <c r="K2026">
        <v>24</v>
      </c>
    </row>
    <row r="2027" spans="5:11" ht="12.75">
      <c r="E2027" s="199">
        <f t="shared" si="0"/>
        <v>0</v>
      </c>
      <c r="F2027">
        <v>4</v>
      </c>
      <c r="G2027">
        <v>11</v>
      </c>
      <c r="H2027">
        <v>2</v>
      </c>
      <c r="I2027" t="s">
        <v>439</v>
      </c>
      <c r="J2027" t="s">
        <v>2304</v>
      </c>
      <c r="K2027">
        <v>24</v>
      </c>
    </row>
    <row r="2028" spans="5:11" ht="12.75">
      <c r="E2028" s="199">
        <f t="shared" si="0"/>
        <v>0</v>
      </c>
      <c r="F2028">
        <v>4</v>
      </c>
      <c r="G2028">
        <v>12</v>
      </c>
      <c r="H2028">
        <v>2</v>
      </c>
      <c r="I2028" t="s">
        <v>439</v>
      </c>
      <c r="J2028" t="s">
        <v>2305</v>
      </c>
      <c r="K2028">
        <v>24</v>
      </c>
    </row>
    <row r="2029" spans="5:11" ht="12.75">
      <c r="E2029" s="199">
        <f t="shared" si="0"/>
        <v>0</v>
      </c>
      <c r="F2029">
        <v>4</v>
      </c>
      <c r="G2029">
        <v>13</v>
      </c>
      <c r="H2029">
        <v>2</v>
      </c>
      <c r="I2029" t="s">
        <v>439</v>
      </c>
      <c r="J2029" t="s">
        <v>2306</v>
      </c>
      <c r="K2029">
        <v>24</v>
      </c>
    </row>
    <row r="2030" spans="5:11" ht="12.75">
      <c r="E2030" s="199">
        <f t="shared" si="0"/>
        <v>0</v>
      </c>
      <c r="F2030">
        <v>4</v>
      </c>
      <c r="G2030">
        <v>14</v>
      </c>
      <c r="H2030">
        <v>2</v>
      </c>
      <c r="I2030" t="s">
        <v>439</v>
      </c>
      <c r="J2030" t="s">
        <v>2307</v>
      </c>
      <c r="K2030">
        <v>24</v>
      </c>
    </row>
    <row r="2031" spans="5:11" ht="12.75">
      <c r="E2031" s="199">
        <f t="shared" si="0"/>
        <v>0</v>
      </c>
      <c r="F2031">
        <v>4</v>
      </c>
      <c r="G2031">
        <v>15</v>
      </c>
      <c r="H2031">
        <v>2</v>
      </c>
      <c r="I2031" t="s">
        <v>439</v>
      </c>
      <c r="J2031" t="s">
        <v>2308</v>
      </c>
      <c r="K2031">
        <v>24</v>
      </c>
    </row>
    <row r="2032" spans="5:11" ht="12.75">
      <c r="E2032" s="199">
        <f t="shared" si="0"/>
        <v>0</v>
      </c>
      <c r="F2032">
        <v>4</v>
      </c>
      <c r="G2032">
        <v>16</v>
      </c>
      <c r="H2032">
        <v>2</v>
      </c>
      <c r="I2032" t="s">
        <v>439</v>
      </c>
      <c r="J2032" t="s">
        <v>2309</v>
      </c>
      <c r="K2032">
        <v>24</v>
      </c>
    </row>
    <row r="2033" spans="5:11" ht="12.75">
      <c r="E2033" s="199">
        <f t="shared" si="0"/>
        <v>0</v>
      </c>
      <c r="F2033">
        <v>5</v>
      </c>
      <c r="G2033">
        <v>0</v>
      </c>
      <c r="H2033">
        <v>0</v>
      </c>
      <c r="I2033" t="s">
        <v>435</v>
      </c>
      <c r="J2033" t="s">
        <v>2310</v>
      </c>
      <c r="K2033">
        <v>24</v>
      </c>
    </row>
    <row r="2034" spans="5:11" ht="12.75">
      <c r="E2034" s="199">
        <f t="shared" si="0"/>
        <v>0</v>
      </c>
      <c r="F2034">
        <v>5</v>
      </c>
      <c r="G2034">
        <v>1</v>
      </c>
      <c r="H2034">
        <v>1</v>
      </c>
      <c r="I2034" t="s">
        <v>439</v>
      </c>
      <c r="J2034" t="s">
        <v>2311</v>
      </c>
      <c r="K2034">
        <v>24</v>
      </c>
    </row>
    <row r="2035" spans="5:11" ht="12.75">
      <c r="E2035" s="199">
        <f t="shared" si="0"/>
        <v>0</v>
      </c>
      <c r="F2035">
        <v>5</v>
      </c>
      <c r="G2035">
        <v>2</v>
      </c>
      <c r="H2035">
        <v>1</v>
      </c>
      <c r="I2035" t="s">
        <v>439</v>
      </c>
      <c r="J2035" t="s">
        <v>2312</v>
      </c>
      <c r="K2035">
        <v>24</v>
      </c>
    </row>
    <row r="2036" spans="5:11" ht="12.75">
      <c r="E2036" s="199">
        <f t="shared" si="0"/>
        <v>0</v>
      </c>
      <c r="F2036">
        <v>5</v>
      </c>
      <c r="G2036">
        <v>3</v>
      </c>
      <c r="H2036">
        <v>2</v>
      </c>
      <c r="I2036" t="s">
        <v>439</v>
      </c>
      <c r="J2036" t="s">
        <v>2313</v>
      </c>
      <c r="K2036">
        <v>24</v>
      </c>
    </row>
    <row r="2037" spans="5:11" ht="12.75">
      <c r="E2037" s="199">
        <f t="shared" si="0"/>
        <v>0</v>
      </c>
      <c r="F2037">
        <v>5</v>
      </c>
      <c r="G2037">
        <v>4</v>
      </c>
      <c r="H2037">
        <v>2</v>
      </c>
      <c r="I2037" t="s">
        <v>439</v>
      </c>
      <c r="J2037" t="s">
        <v>2314</v>
      </c>
      <c r="K2037">
        <v>24</v>
      </c>
    </row>
    <row r="2038" spans="5:11" ht="12.75">
      <c r="E2038" s="199">
        <f t="shared" si="0"/>
        <v>0</v>
      </c>
      <c r="F2038">
        <v>5</v>
      </c>
      <c r="G2038">
        <v>5</v>
      </c>
      <c r="H2038">
        <v>2</v>
      </c>
      <c r="I2038" t="s">
        <v>439</v>
      </c>
      <c r="J2038" t="s">
        <v>2315</v>
      </c>
      <c r="K2038">
        <v>24</v>
      </c>
    </row>
    <row r="2039" spans="5:11" ht="12.75">
      <c r="E2039" s="199">
        <f t="shared" si="0"/>
        <v>0</v>
      </c>
      <c r="F2039">
        <v>5</v>
      </c>
      <c r="G2039">
        <v>6</v>
      </c>
      <c r="H2039">
        <v>3</v>
      </c>
      <c r="I2039" t="s">
        <v>439</v>
      </c>
      <c r="J2039" t="s">
        <v>2316</v>
      </c>
      <c r="K2039">
        <v>24</v>
      </c>
    </row>
    <row r="2040" spans="5:11" ht="12.75">
      <c r="E2040" s="199">
        <f t="shared" si="0"/>
        <v>0</v>
      </c>
      <c r="F2040">
        <v>5</v>
      </c>
      <c r="G2040">
        <v>7</v>
      </c>
      <c r="H2040">
        <v>3</v>
      </c>
      <c r="I2040" t="s">
        <v>439</v>
      </c>
      <c r="J2040" t="s">
        <v>2317</v>
      </c>
      <c r="K2040">
        <v>24</v>
      </c>
    </row>
    <row r="2041" spans="5:11" ht="12.75">
      <c r="E2041" s="199">
        <f t="shared" si="0"/>
        <v>0</v>
      </c>
      <c r="F2041">
        <v>5</v>
      </c>
      <c r="G2041">
        <v>8</v>
      </c>
      <c r="H2041">
        <v>2</v>
      </c>
      <c r="I2041" t="s">
        <v>439</v>
      </c>
      <c r="J2041" t="s">
        <v>2318</v>
      </c>
      <c r="K2041">
        <v>24</v>
      </c>
    </row>
    <row r="2042" spans="5:11" ht="12.75">
      <c r="E2042" s="199">
        <f t="shared" si="0"/>
        <v>0</v>
      </c>
      <c r="F2042">
        <v>6</v>
      </c>
      <c r="G2042">
        <v>0</v>
      </c>
      <c r="H2042">
        <v>0</v>
      </c>
      <c r="I2042" t="s">
        <v>435</v>
      </c>
      <c r="J2042" t="s">
        <v>2319</v>
      </c>
      <c r="K2042">
        <v>24</v>
      </c>
    </row>
    <row r="2043" spans="5:11" ht="12.75">
      <c r="E2043" s="199">
        <f t="shared" si="0"/>
        <v>0</v>
      </c>
      <c r="F2043">
        <v>6</v>
      </c>
      <c r="G2043">
        <v>1</v>
      </c>
      <c r="H2043">
        <v>3</v>
      </c>
      <c r="I2043" t="s">
        <v>439</v>
      </c>
      <c r="J2043" t="s">
        <v>2320</v>
      </c>
      <c r="K2043">
        <v>24</v>
      </c>
    </row>
    <row r="2044" spans="5:11" ht="12.75">
      <c r="E2044" s="199">
        <f t="shared" si="0"/>
        <v>0</v>
      </c>
      <c r="F2044">
        <v>6</v>
      </c>
      <c r="G2044">
        <v>2</v>
      </c>
      <c r="H2044">
        <v>3</v>
      </c>
      <c r="I2044" t="s">
        <v>439</v>
      </c>
      <c r="J2044" t="s">
        <v>2321</v>
      </c>
      <c r="K2044">
        <v>24</v>
      </c>
    </row>
    <row r="2045" spans="5:11" ht="12.75">
      <c r="E2045" s="199">
        <f t="shared" si="0"/>
        <v>0</v>
      </c>
      <c r="F2045">
        <v>6</v>
      </c>
      <c r="G2045">
        <v>3</v>
      </c>
      <c r="H2045">
        <v>2</v>
      </c>
      <c r="I2045" t="s">
        <v>439</v>
      </c>
      <c r="J2045" t="s">
        <v>2322</v>
      </c>
      <c r="K2045">
        <v>24</v>
      </c>
    </row>
    <row r="2046" spans="5:11" ht="12.75">
      <c r="E2046" s="199">
        <f t="shared" si="0"/>
        <v>0</v>
      </c>
      <c r="F2046">
        <v>6</v>
      </c>
      <c r="G2046">
        <v>4</v>
      </c>
      <c r="H2046">
        <v>2</v>
      </c>
      <c r="I2046" t="s">
        <v>439</v>
      </c>
      <c r="J2046" t="s">
        <v>2323</v>
      </c>
      <c r="K2046">
        <v>24</v>
      </c>
    </row>
    <row r="2047" spans="5:11" ht="12.75">
      <c r="E2047" s="199">
        <f t="shared" si="0"/>
        <v>0</v>
      </c>
      <c r="F2047">
        <v>6</v>
      </c>
      <c r="G2047">
        <v>5</v>
      </c>
      <c r="H2047">
        <v>2</v>
      </c>
      <c r="I2047" t="s">
        <v>439</v>
      </c>
      <c r="J2047" t="s">
        <v>2324</v>
      </c>
      <c r="K2047">
        <v>24</v>
      </c>
    </row>
    <row r="2048" spans="5:11" ht="12.75">
      <c r="E2048" s="199">
        <f t="shared" si="0"/>
        <v>0</v>
      </c>
      <c r="F2048">
        <v>6</v>
      </c>
      <c r="G2048">
        <v>6</v>
      </c>
      <c r="H2048">
        <v>2</v>
      </c>
      <c r="I2048" t="s">
        <v>439</v>
      </c>
      <c r="J2048" t="s">
        <v>2325</v>
      </c>
      <c r="K2048">
        <v>24</v>
      </c>
    </row>
    <row r="2049" spans="5:11" ht="12.75">
      <c r="E2049" s="199">
        <f t="shared" si="0"/>
        <v>0</v>
      </c>
      <c r="F2049">
        <v>6</v>
      </c>
      <c r="G2049">
        <v>7</v>
      </c>
      <c r="H2049">
        <v>2</v>
      </c>
      <c r="I2049" t="s">
        <v>439</v>
      </c>
      <c r="J2049" t="s">
        <v>2326</v>
      </c>
      <c r="K2049">
        <v>24</v>
      </c>
    </row>
    <row r="2050" spans="5:11" ht="12.75">
      <c r="E2050" s="199">
        <f t="shared" si="0"/>
        <v>0</v>
      </c>
      <c r="F2050">
        <v>6</v>
      </c>
      <c r="G2050">
        <v>8</v>
      </c>
      <c r="H2050">
        <v>2</v>
      </c>
      <c r="I2050" t="s">
        <v>439</v>
      </c>
      <c r="J2050" t="s">
        <v>2327</v>
      </c>
      <c r="K2050">
        <v>24</v>
      </c>
    </row>
    <row r="2051" spans="5:11" ht="12.75">
      <c r="E2051" s="199">
        <f t="shared" si="0"/>
        <v>0</v>
      </c>
      <c r="F2051">
        <v>6</v>
      </c>
      <c r="G2051">
        <v>9</v>
      </c>
      <c r="H2051">
        <v>2</v>
      </c>
      <c r="I2051" t="s">
        <v>439</v>
      </c>
      <c r="J2051" t="s">
        <v>2328</v>
      </c>
      <c r="K2051">
        <v>24</v>
      </c>
    </row>
    <row r="2052" spans="5:11" ht="12.75">
      <c r="E2052" s="199">
        <f t="shared" si="0"/>
        <v>0</v>
      </c>
      <c r="F2052">
        <v>7</v>
      </c>
      <c r="G2052">
        <v>0</v>
      </c>
      <c r="H2052">
        <v>0</v>
      </c>
      <c r="I2052" t="s">
        <v>435</v>
      </c>
      <c r="J2052" t="s">
        <v>2329</v>
      </c>
      <c r="K2052">
        <v>24</v>
      </c>
    </row>
    <row r="2053" spans="5:11" ht="12.75">
      <c r="E2053" s="199">
        <f t="shared" si="0"/>
        <v>0</v>
      </c>
      <c r="F2053">
        <v>7</v>
      </c>
      <c r="G2053">
        <v>1</v>
      </c>
      <c r="H2053">
        <v>1</v>
      </c>
      <c r="I2053" t="s">
        <v>439</v>
      </c>
      <c r="J2053" t="s">
        <v>2330</v>
      </c>
      <c r="K2053">
        <v>24</v>
      </c>
    </row>
    <row r="2054" spans="5:11" ht="12.75">
      <c r="E2054" s="199">
        <f t="shared" si="0"/>
        <v>0</v>
      </c>
      <c r="F2054">
        <v>7</v>
      </c>
      <c r="G2054">
        <v>2</v>
      </c>
      <c r="H2054">
        <v>2</v>
      </c>
      <c r="I2054" t="s">
        <v>439</v>
      </c>
      <c r="J2054" t="s">
        <v>2331</v>
      </c>
      <c r="K2054">
        <v>24</v>
      </c>
    </row>
    <row r="2055" spans="5:11" ht="12.75">
      <c r="E2055" s="199">
        <f t="shared" si="0"/>
        <v>0</v>
      </c>
      <c r="F2055">
        <v>7</v>
      </c>
      <c r="G2055">
        <v>3</v>
      </c>
      <c r="H2055">
        <v>2</v>
      </c>
      <c r="I2055" t="s">
        <v>439</v>
      </c>
      <c r="J2055" t="s">
        <v>2332</v>
      </c>
      <c r="K2055">
        <v>24</v>
      </c>
    </row>
    <row r="2056" spans="5:11" ht="12.75">
      <c r="E2056" s="199">
        <f t="shared" si="0"/>
        <v>0</v>
      </c>
      <c r="F2056">
        <v>7</v>
      </c>
      <c r="G2056">
        <v>4</v>
      </c>
      <c r="H2056">
        <v>2</v>
      </c>
      <c r="I2056" t="s">
        <v>439</v>
      </c>
      <c r="J2056" t="s">
        <v>2333</v>
      </c>
      <c r="K2056">
        <v>24</v>
      </c>
    </row>
    <row r="2057" spans="5:11" ht="12.75">
      <c r="E2057" s="199">
        <f t="shared" si="0"/>
        <v>0</v>
      </c>
      <c r="F2057">
        <v>7</v>
      </c>
      <c r="G2057">
        <v>5</v>
      </c>
      <c r="H2057">
        <v>2</v>
      </c>
      <c r="I2057" t="s">
        <v>439</v>
      </c>
      <c r="J2057" t="s">
        <v>2334</v>
      </c>
      <c r="K2057">
        <v>24</v>
      </c>
    </row>
    <row r="2058" spans="5:11" ht="12.75">
      <c r="E2058" s="199">
        <f t="shared" si="0"/>
        <v>0</v>
      </c>
      <c r="F2058">
        <v>7</v>
      </c>
      <c r="G2058">
        <v>6</v>
      </c>
      <c r="H2058">
        <v>2</v>
      </c>
      <c r="I2058" t="s">
        <v>439</v>
      </c>
      <c r="J2058" t="s">
        <v>2335</v>
      </c>
      <c r="K2058">
        <v>24</v>
      </c>
    </row>
    <row r="2059" spans="5:11" ht="12.75">
      <c r="E2059" s="199">
        <f t="shared" si="0"/>
        <v>0</v>
      </c>
      <c r="F2059">
        <v>7</v>
      </c>
      <c r="G2059">
        <v>7</v>
      </c>
      <c r="H2059">
        <v>2</v>
      </c>
      <c r="I2059" t="s">
        <v>439</v>
      </c>
      <c r="J2059" t="s">
        <v>2336</v>
      </c>
      <c r="K2059">
        <v>24</v>
      </c>
    </row>
    <row r="2060" spans="5:11" ht="12.75">
      <c r="E2060" s="199">
        <f t="shared" si="0"/>
        <v>0</v>
      </c>
      <c r="F2060">
        <v>7</v>
      </c>
      <c r="G2060">
        <v>8</v>
      </c>
      <c r="H2060">
        <v>3</v>
      </c>
      <c r="I2060" t="s">
        <v>439</v>
      </c>
      <c r="J2060" t="s">
        <v>2337</v>
      </c>
      <c r="K2060">
        <v>24</v>
      </c>
    </row>
    <row r="2061" spans="5:11" ht="12.75">
      <c r="E2061" s="199">
        <f t="shared" si="0"/>
        <v>0</v>
      </c>
      <c r="F2061">
        <v>8</v>
      </c>
      <c r="G2061">
        <v>0</v>
      </c>
      <c r="H2061">
        <v>0</v>
      </c>
      <c r="I2061" t="s">
        <v>435</v>
      </c>
      <c r="J2061" t="s">
        <v>2338</v>
      </c>
      <c r="K2061">
        <v>24</v>
      </c>
    </row>
    <row r="2062" spans="5:11" ht="12.75">
      <c r="E2062" s="199">
        <f t="shared" si="0"/>
        <v>0</v>
      </c>
      <c r="F2062">
        <v>8</v>
      </c>
      <c r="G2062">
        <v>1</v>
      </c>
      <c r="H2062">
        <v>1</v>
      </c>
      <c r="I2062" t="s">
        <v>439</v>
      </c>
      <c r="J2062" t="s">
        <v>2339</v>
      </c>
      <c r="K2062">
        <v>24</v>
      </c>
    </row>
    <row r="2063" spans="5:11" ht="12.75">
      <c r="E2063" s="199">
        <f t="shared" si="0"/>
        <v>0</v>
      </c>
      <c r="F2063">
        <v>8</v>
      </c>
      <c r="G2063">
        <v>2</v>
      </c>
      <c r="H2063">
        <v>1</v>
      </c>
      <c r="I2063" t="s">
        <v>439</v>
      </c>
      <c r="J2063" t="s">
        <v>2340</v>
      </c>
      <c r="K2063">
        <v>24</v>
      </c>
    </row>
    <row r="2064" spans="5:11" ht="12.75">
      <c r="E2064" s="199">
        <f t="shared" si="0"/>
        <v>0</v>
      </c>
      <c r="F2064">
        <v>8</v>
      </c>
      <c r="G2064">
        <v>3</v>
      </c>
      <c r="H2064">
        <v>1</v>
      </c>
      <c r="I2064" t="s">
        <v>439</v>
      </c>
      <c r="J2064" t="s">
        <v>2341</v>
      </c>
      <c r="K2064">
        <v>24</v>
      </c>
    </row>
    <row r="2065" spans="5:11" ht="12.75">
      <c r="E2065" s="199">
        <f t="shared" si="0"/>
        <v>0</v>
      </c>
      <c r="F2065">
        <v>8</v>
      </c>
      <c r="G2065">
        <v>4</v>
      </c>
      <c r="H2065">
        <v>2</v>
      </c>
      <c r="I2065" t="s">
        <v>439</v>
      </c>
      <c r="J2065" t="s">
        <v>2342</v>
      </c>
      <c r="K2065">
        <v>24</v>
      </c>
    </row>
    <row r="2066" spans="5:11" ht="12.75">
      <c r="E2066" s="199">
        <f t="shared" si="0"/>
        <v>0</v>
      </c>
      <c r="F2066">
        <v>8</v>
      </c>
      <c r="G2066">
        <v>5</v>
      </c>
      <c r="H2066">
        <v>2</v>
      </c>
      <c r="I2066" t="s">
        <v>439</v>
      </c>
      <c r="J2066" t="s">
        <v>2343</v>
      </c>
      <c r="K2066">
        <v>24</v>
      </c>
    </row>
    <row r="2067" spans="5:11" ht="12.75">
      <c r="E2067" s="199">
        <f t="shared" si="0"/>
        <v>0</v>
      </c>
      <c r="F2067">
        <v>9</v>
      </c>
      <c r="G2067">
        <v>0</v>
      </c>
      <c r="H2067">
        <v>0</v>
      </c>
      <c r="I2067" t="s">
        <v>435</v>
      </c>
      <c r="J2067" t="s">
        <v>2344</v>
      </c>
      <c r="K2067">
        <v>24</v>
      </c>
    </row>
    <row r="2068" spans="5:11" ht="12.75">
      <c r="E2068" s="199">
        <f t="shared" si="0"/>
        <v>0</v>
      </c>
      <c r="F2068">
        <v>9</v>
      </c>
      <c r="G2068">
        <v>1</v>
      </c>
      <c r="H2068">
        <v>1</v>
      </c>
      <c r="I2068" t="s">
        <v>439</v>
      </c>
      <c r="J2068" t="s">
        <v>2345</v>
      </c>
      <c r="K2068">
        <v>24</v>
      </c>
    </row>
    <row r="2069" spans="5:11" ht="12.75">
      <c r="E2069" s="199">
        <f t="shared" si="0"/>
        <v>0</v>
      </c>
      <c r="F2069">
        <v>9</v>
      </c>
      <c r="G2069">
        <v>2</v>
      </c>
      <c r="H2069">
        <v>3</v>
      </c>
      <c r="I2069" t="s">
        <v>439</v>
      </c>
      <c r="J2069" t="s">
        <v>2346</v>
      </c>
      <c r="K2069">
        <v>24</v>
      </c>
    </row>
    <row r="2070" spans="5:11" ht="12.75">
      <c r="E2070" s="199">
        <f t="shared" si="0"/>
        <v>0</v>
      </c>
      <c r="F2070">
        <v>9</v>
      </c>
      <c r="G2070">
        <v>3</v>
      </c>
      <c r="H2070">
        <v>2</v>
      </c>
      <c r="I2070" t="s">
        <v>439</v>
      </c>
      <c r="J2070" t="s">
        <v>2347</v>
      </c>
      <c r="K2070">
        <v>24</v>
      </c>
    </row>
    <row r="2071" spans="5:11" ht="12.75">
      <c r="E2071" s="199">
        <f t="shared" si="0"/>
        <v>0</v>
      </c>
      <c r="F2071">
        <v>9</v>
      </c>
      <c r="G2071">
        <v>4</v>
      </c>
      <c r="H2071">
        <v>2</v>
      </c>
      <c r="I2071" t="s">
        <v>439</v>
      </c>
      <c r="J2071" t="s">
        <v>2348</v>
      </c>
      <c r="K2071">
        <v>24</v>
      </c>
    </row>
    <row r="2072" spans="5:11" ht="12.75">
      <c r="E2072" s="199">
        <f t="shared" si="0"/>
        <v>0</v>
      </c>
      <c r="F2072">
        <v>9</v>
      </c>
      <c r="G2072">
        <v>5</v>
      </c>
      <c r="H2072">
        <v>3</v>
      </c>
      <c r="I2072" t="s">
        <v>439</v>
      </c>
      <c r="J2072" t="s">
        <v>2349</v>
      </c>
      <c r="K2072">
        <v>24</v>
      </c>
    </row>
    <row r="2073" spans="5:11" ht="12.75">
      <c r="E2073" s="199">
        <f t="shared" si="0"/>
        <v>0</v>
      </c>
      <c r="F2073">
        <v>10</v>
      </c>
      <c r="G2073">
        <v>0</v>
      </c>
      <c r="H2073">
        <v>0</v>
      </c>
      <c r="I2073" t="s">
        <v>435</v>
      </c>
      <c r="J2073" t="s">
        <v>2350</v>
      </c>
      <c r="K2073">
        <v>24</v>
      </c>
    </row>
    <row r="2074" spans="5:11" ht="12.75">
      <c r="E2074" s="199">
        <f t="shared" si="0"/>
        <v>0</v>
      </c>
      <c r="F2074">
        <v>10</v>
      </c>
      <c r="G2074">
        <v>1</v>
      </c>
      <c r="H2074">
        <v>2</v>
      </c>
      <c r="I2074" t="s">
        <v>439</v>
      </c>
      <c r="J2074" t="s">
        <v>2351</v>
      </c>
      <c r="K2074">
        <v>24</v>
      </c>
    </row>
    <row r="2075" spans="5:11" ht="12.75">
      <c r="E2075" s="199">
        <f t="shared" si="0"/>
        <v>0</v>
      </c>
      <c r="F2075">
        <v>10</v>
      </c>
      <c r="G2075">
        <v>2</v>
      </c>
      <c r="H2075">
        <v>2</v>
      </c>
      <c r="I2075" t="s">
        <v>439</v>
      </c>
      <c r="J2075" t="s">
        <v>2352</v>
      </c>
      <c r="K2075">
        <v>24</v>
      </c>
    </row>
    <row r="2076" spans="5:11" ht="12.75">
      <c r="E2076" s="199">
        <f t="shared" si="0"/>
        <v>0</v>
      </c>
      <c r="F2076">
        <v>10</v>
      </c>
      <c r="G2076">
        <v>3</v>
      </c>
      <c r="H2076">
        <v>2</v>
      </c>
      <c r="I2076" t="s">
        <v>439</v>
      </c>
      <c r="J2076" t="s">
        <v>2353</v>
      </c>
      <c r="K2076">
        <v>24</v>
      </c>
    </row>
    <row r="2077" spans="5:11" ht="12.75">
      <c r="E2077" s="199">
        <f t="shared" si="0"/>
        <v>0</v>
      </c>
      <c r="F2077">
        <v>10</v>
      </c>
      <c r="G2077">
        <v>4</v>
      </c>
      <c r="H2077">
        <v>2</v>
      </c>
      <c r="I2077" t="s">
        <v>439</v>
      </c>
      <c r="J2077" t="s">
        <v>2354</v>
      </c>
      <c r="K2077">
        <v>24</v>
      </c>
    </row>
    <row r="2078" spans="5:11" ht="12.75">
      <c r="E2078" s="199">
        <f t="shared" si="0"/>
        <v>0</v>
      </c>
      <c r="F2078">
        <v>10</v>
      </c>
      <c r="G2078">
        <v>5</v>
      </c>
      <c r="H2078">
        <v>3</v>
      </c>
      <c r="I2078" t="s">
        <v>439</v>
      </c>
      <c r="J2078" t="s">
        <v>2355</v>
      </c>
      <c r="K2078">
        <v>24</v>
      </c>
    </row>
    <row r="2079" spans="5:11" ht="12.75">
      <c r="E2079" s="199">
        <f t="shared" si="0"/>
        <v>0</v>
      </c>
      <c r="F2079">
        <v>10</v>
      </c>
      <c r="G2079">
        <v>6</v>
      </c>
      <c r="H2079">
        <v>2</v>
      </c>
      <c r="I2079" t="s">
        <v>439</v>
      </c>
      <c r="J2079" t="s">
        <v>2356</v>
      </c>
      <c r="K2079">
        <v>24</v>
      </c>
    </row>
    <row r="2080" spans="5:11" ht="12.75">
      <c r="E2080" s="199">
        <f t="shared" si="0"/>
        <v>0</v>
      </c>
      <c r="F2080">
        <v>11</v>
      </c>
      <c r="G2080">
        <v>0</v>
      </c>
      <c r="H2080">
        <v>0</v>
      </c>
      <c r="I2080" t="s">
        <v>435</v>
      </c>
      <c r="J2080" t="s">
        <v>2357</v>
      </c>
      <c r="K2080">
        <v>24</v>
      </c>
    </row>
    <row r="2081" spans="5:11" ht="12.75">
      <c r="E2081" s="199">
        <f t="shared" si="0"/>
        <v>0</v>
      </c>
      <c r="F2081">
        <v>11</v>
      </c>
      <c r="G2081">
        <v>1</v>
      </c>
      <c r="H2081">
        <v>1</v>
      </c>
      <c r="I2081" t="s">
        <v>439</v>
      </c>
      <c r="J2081" t="s">
        <v>2358</v>
      </c>
      <c r="K2081">
        <v>24</v>
      </c>
    </row>
    <row r="2082" spans="5:11" ht="12.75">
      <c r="E2082" s="199">
        <f t="shared" si="0"/>
        <v>0</v>
      </c>
      <c r="F2082">
        <v>11</v>
      </c>
      <c r="G2082">
        <v>2</v>
      </c>
      <c r="H2082">
        <v>2</v>
      </c>
      <c r="I2082" t="s">
        <v>439</v>
      </c>
      <c r="J2082" t="s">
        <v>2359</v>
      </c>
      <c r="K2082">
        <v>24</v>
      </c>
    </row>
    <row r="2083" spans="5:11" ht="12.75">
      <c r="E2083" s="199">
        <f t="shared" si="0"/>
        <v>0</v>
      </c>
      <c r="F2083">
        <v>11</v>
      </c>
      <c r="G2083">
        <v>3</v>
      </c>
      <c r="H2083">
        <v>3</v>
      </c>
      <c r="I2083" t="s">
        <v>439</v>
      </c>
      <c r="J2083" t="s">
        <v>2360</v>
      </c>
      <c r="K2083">
        <v>24</v>
      </c>
    </row>
    <row r="2084" spans="5:11" ht="12.75">
      <c r="E2084" s="199">
        <f t="shared" si="0"/>
        <v>0</v>
      </c>
      <c r="F2084">
        <v>11</v>
      </c>
      <c r="G2084">
        <v>4</v>
      </c>
      <c r="H2084">
        <v>2</v>
      </c>
      <c r="I2084" t="s">
        <v>439</v>
      </c>
      <c r="J2084" t="s">
        <v>2361</v>
      </c>
      <c r="K2084">
        <v>24</v>
      </c>
    </row>
    <row r="2085" spans="5:11" ht="12.75">
      <c r="E2085" s="199">
        <f t="shared" si="0"/>
        <v>0</v>
      </c>
      <c r="F2085">
        <v>11</v>
      </c>
      <c r="G2085">
        <v>5</v>
      </c>
      <c r="H2085">
        <v>3</v>
      </c>
      <c r="I2085" t="s">
        <v>439</v>
      </c>
      <c r="J2085" t="s">
        <v>2362</v>
      </c>
      <c r="K2085">
        <v>24</v>
      </c>
    </row>
    <row r="2086" spans="5:11" ht="12.75">
      <c r="E2086" s="199">
        <f t="shared" si="0"/>
        <v>0</v>
      </c>
      <c r="F2086">
        <v>11</v>
      </c>
      <c r="G2086">
        <v>6</v>
      </c>
      <c r="H2086">
        <v>2</v>
      </c>
      <c r="I2086" t="s">
        <v>439</v>
      </c>
      <c r="J2086" t="s">
        <v>2363</v>
      </c>
      <c r="K2086">
        <v>24</v>
      </c>
    </row>
    <row r="2087" spans="5:11" ht="12.75">
      <c r="E2087" s="199">
        <f t="shared" si="0"/>
        <v>0</v>
      </c>
      <c r="F2087">
        <v>11</v>
      </c>
      <c r="G2087">
        <v>7</v>
      </c>
      <c r="H2087">
        <v>2</v>
      </c>
      <c r="I2087" t="s">
        <v>439</v>
      </c>
      <c r="J2087" t="s">
        <v>2364</v>
      </c>
      <c r="K2087">
        <v>24</v>
      </c>
    </row>
    <row r="2088" spans="5:11" ht="12.75">
      <c r="E2088" s="199">
        <f t="shared" si="0"/>
        <v>0</v>
      </c>
      <c r="F2088">
        <v>11</v>
      </c>
      <c r="G2088">
        <v>8</v>
      </c>
      <c r="H2088">
        <v>2</v>
      </c>
      <c r="I2088" t="s">
        <v>439</v>
      </c>
      <c r="J2088" t="s">
        <v>866</v>
      </c>
      <c r="K2088">
        <v>24</v>
      </c>
    </row>
    <row r="2089" spans="5:11" ht="12.75">
      <c r="E2089" s="199">
        <f t="shared" si="0"/>
        <v>0</v>
      </c>
      <c r="F2089">
        <v>12</v>
      </c>
      <c r="G2089">
        <v>0</v>
      </c>
      <c r="H2089">
        <v>0</v>
      </c>
      <c r="I2089" t="s">
        <v>435</v>
      </c>
      <c r="J2089" t="s">
        <v>2365</v>
      </c>
      <c r="K2089">
        <v>24</v>
      </c>
    </row>
    <row r="2090" spans="5:11" ht="12.75">
      <c r="E2090" s="199">
        <f t="shared" si="0"/>
        <v>0</v>
      </c>
      <c r="F2090">
        <v>12</v>
      </c>
      <c r="G2090">
        <v>1</v>
      </c>
      <c r="H2090">
        <v>3</v>
      </c>
      <c r="I2090" t="s">
        <v>439</v>
      </c>
      <c r="J2090" t="s">
        <v>2366</v>
      </c>
      <c r="K2090">
        <v>24</v>
      </c>
    </row>
    <row r="2091" spans="5:11" ht="12.75">
      <c r="E2091" s="199">
        <f t="shared" si="0"/>
        <v>0</v>
      </c>
      <c r="F2091">
        <v>12</v>
      </c>
      <c r="G2091">
        <v>2</v>
      </c>
      <c r="H2091">
        <v>2</v>
      </c>
      <c r="I2091" t="s">
        <v>439</v>
      </c>
      <c r="J2091" t="s">
        <v>2367</v>
      </c>
      <c r="K2091">
        <v>24</v>
      </c>
    </row>
    <row r="2092" spans="5:11" ht="12.75">
      <c r="E2092" s="199">
        <f t="shared" si="0"/>
        <v>0</v>
      </c>
      <c r="F2092">
        <v>12</v>
      </c>
      <c r="G2092">
        <v>3</v>
      </c>
      <c r="H2092">
        <v>2</v>
      </c>
      <c r="I2092" t="s">
        <v>439</v>
      </c>
      <c r="J2092" t="s">
        <v>2368</v>
      </c>
      <c r="K2092">
        <v>24</v>
      </c>
    </row>
    <row r="2093" spans="5:11" ht="12.75">
      <c r="E2093" s="199">
        <f t="shared" si="0"/>
        <v>0</v>
      </c>
      <c r="F2093">
        <v>12</v>
      </c>
      <c r="G2093">
        <v>4</v>
      </c>
      <c r="H2093">
        <v>2</v>
      </c>
      <c r="I2093" t="s">
        <v>439</v>
      </c>
      <c r="J2093" t="s">
        <v>2369</v>
      </c>
      <c r="K2093">
        <v>24</v>
      </c>
    </row>
    <row r="2094" spans="5:11" ht="12.75">
      <c r="E2094" s="199">
        <f t="shared" si="0"/>
        <v>0</v>
      </c>
      <c r="F2094">
        <v>12</v>
      </c>
      <c r="G2094">
        <v>5</v>
      </c>
      <c r="H2094">
        <v>2</v>
      </c>
      <c r="I2094" t="s">
        <v>439</v>
      </c>
      <c r="J2094" t="s">
        <v>2370</v>
      </c>
      <c r="K2094">
        <v>24</v>
      </c>
    </row>
    <row r="2095" spans="5:11" ht="12.75">
      <c r="E2095" s="199">
        <f t="shared" si="0"/>
        <v>0</v>
      </c>
      <c r="F2095">
        <v>13</v>
      </c>
      <c r="G2095">
        <v>0</v>
      </c>
      <c r="H2095">
        <v>0</v>
      </c>
      <c r="I2095" t="s">
        <v>435</v>
      </c>
      <c r="J2095" t="s">
        <v>2371</v>
      </c>
      <c r="K2095">
        <v>24</v>
      </c>
    </row>
    <row r="2096" spans="5:11" ht="12.75">
      <c r="E2096" s="199">
        <f t="shared" si="0"/>
        <v>0</v>
      </c>
      <c r="F2096">
        <v>13</v>
      </c>
      <c r="G2096">
        <v>1</v>
      </c>
      <c r="H2096">
        <v>1</v>
      </c>
      <c r="I2096" t="s">
        <v>439</v>
      </c>
      <c r="J2096" t="s">
        <v>2372</v>
      </c>
      <c r="K2096">
        <v>24</v>
      </c>
    </row>
    <row r="2097" spans="5:11" ht="12.75">
      <c r="E2097" s="199">
        <f t="shared" si="0"/>
        <v>0</v>
      </c>
      <c r="F2097">
        <v>13</v>
      </c>
      <c r="G2097">
        <v>2</v>
      </c>
      <c r="H2097">
        <v>1</v>
      </c>
      <c r="I2097" t="s">
        <v>439</v>
      </c>
      <c r="J2097" t="s">
        <v>2373</v>
      </c>
      <c r="K2097">
        <v>24</v>
      </c>
    </row>
    <row r="2098" spans="5:11" ht="12.75">
      <c r="E2098" s="199">
        <f t="shared" si="0"/>
        <v>0</v>
      </c>
      <c r="F2098">
        <v>13</v>
      </c>
      <c r="G2098">
        <v>3</v>
      </c>
      <c r="H2098">
        <v>1</v>
      </c>
      <c r="I2098" t="s">
        <v>439</v>
      </c>
      <c r="J2098" t="s">
        <v>2374</v>
      </c>
      <c r="K2098">
        <v>24</v>
      </c>
    </row>
    <row r="2099" spans="5:11" ht="12.75">
      <c r="E2099" s="199">
        <f t="shared" si="0"/>
        <v>0</v>
      </c>
      <c r="F2099">
        <v>13</v>
      </c>
      <c r="G2099">
        <v>4</v>
      </c>
      <c r="H2099">
        <v>1</v>
      </c>
      <c r="I2099" t="s">
        <v>439</v>
      </c>
      <c r="J2099" t="s">
        <v>2375</v>
      </c>
      <c r="K2099">
        <v>24</v>
      </c>
    </row>
    <row r="2100" spans="5:11" ht="12.75">
      <c r="E2100" s="199">
        <f t="shared" si="0"/>
        <v>0</v>
      </c>
      <c r="F2100">
        <v>13</v>
      </c>
      <c r="G2100">
        <v>5</v>
      </c>
      <c r="H2100">
        <v>2</v>
      </c>
      <c r="I2100" t="s">
        <v>439</v>
      </c>
      <c r="J2100" t="s">
        <v>2376</v>
      </c>
      <c r="K2100">
        <v>24</v>
      </c>
    </row>
    <row r="2101" spans="5:11" ht="12.75">
      <c r="E2101" s="199">
        <f t="shared" si="0"/>
        <v>0</v>
      </c>
      <c r="F2101">
        <v>13</v>
      </c>
      <c r="G2101">
        <v>6</v>
      </c>
      <c r="H2101">
        <v>2</v>
      </c>
      <c r="I2101" t="s">
        <v>439</v>
      </c>
      <c r="J2101" t="s">
        <v>2377</v>
      </c>
      <c r="K2101">
        <v>24</v>
      </c>
    </row>
    <row r="2102" spans="5:11" ht="12.75">
      <c r="E2102" s="199">
        <f t="shared" si="0"/>
        <v>0</v>
      </c>
      <c r="F2102">
        <v>13</v>
      </c>
      <c r="G2102">
        <v>7</v>
      </c>
      <c r="H2102">
        <v>2</v>
      </c>
      <c r="I2102" t="s">
        <v>439</v>
      </c>
      <c r="J2102" t="s">
        <v>2378</v>
      </c>
      <c r="K2102">
        <v>24</v>
      </c>
    </row>
    <row r="2103" spans="5:11" ht="12.75">
      <c r="E2103" s="199">
        <f t="shared" si="0"/>
        <v>0</v>
      </c>
      <c r="F2103">
        <v>13</v>
      </c>
      <c r="G2103">
        <v>8</v>
      </c>
      <c r="H2103">
        <v>2</v>
      </c>
      <c r="I2103" t="s">
        <v>439</v>
      </c>
      <c r="J2103" t="s">
        <v>2379</v>
      </c>
      <c r="K2103">
        <v>24</v>
      </c>
    </row>
    <row r="2104" spans="5:11" ht="12.75">
      <c r="E2104" s="199">
        <f t="shared" si="0"/>
        <v>0</v>
      </c>
      <c r="F2104">
        <v>13</v>
      </c>
      <c r="G2104">
        <v>9</v>
      </c>
      <c r="H2104">
        <v>2</v>
      </c>
      <c r="I2104" t="s">
        <v>439</v>
      </c>
      <c r="J2104" t="s">
        <v>2380</v>
      </c>
      <c r="K2104">
        <v>24</v>
      </c>
    </row>
    <row r="2105" spans="5:11" ht="12.75">
      <c r="E2105" s="199">
        <f t="shared" si="0"/>
        <v>0</v>
      </c>
      <c r="F2105">
        <v>14</v>
      </c>
      <c r="G2105">
        <v>0</v>
      </c>
      <c r="H2105">
        <v>0</v>
      </c>
      <c r="I2105" t="s">
        <v>435</v>
      </c>
      <c r="J2105" t="s">
        <v>2381</v>
      </c>
      <c r="K2105">
        <v>24</v>
      </c>
    </row>
    <row r="2106" spans="5:11" ht="12.75">
      <c r="E2106" s="199">
        <f t="shared" si="0"/>
        <v>0</v>
      </c>
      <c r="F2106">
        <v>14</v>
      </c>
      <c r="G2106">
        <v>1</v>
      </c>
      <c r="H2106">
        <v>1</v>
      </c>
      <c r="I2106" t="s">
        <v>439</v>
      </c>
      <c r="J2106" t="s">
        <v>2382</v>
      </c>
      <c r="K2106">
        <v>24</v>
      </c>
    </row>
    <row r="2107" spans="5:11" ht="12.75">
      <c r="E2107" s="199">
        <f t="shared" si="0"/>
        <v>0</v>
      </c>
      <c r="F2107">
        <v>14</v>
      </c>
      <c r="G2107">
        <v>2</v>
      </c>
      <c r="H2107">
        <v>1</v>
      </c>
      <c r="I2107" t="s">
        <v>439</v>
      </c>
      <c r="J2107" t="s">
        <v>2383</v>
      </c>
      <c r="K2107">
        <v>24</v>
      </c>
    </row>
    <row r="2108" spans="5:11" ht="12.75">
      <c r="E2108" s="199">
        <f t="shared" si="0"/>
        <v>0</v>
      </c>
      <c r="F2108">
        <v>14</v>
      </c>
      <c r="G2108">
        <v>3</v>
      </c>
      <c r="H2108">
        <v>1</v>
      </c>
      <c r="I2108" t="s">
        <v>439</v>
      </c>
      <c r="J2108" t="s">
        <v>2384</v>
      </c>
      <c r="K2108">
        <v>24</v>
      </c>
    </row>
    <row r="2109" spans="5:11" ht="12.75">
      <c r="E2109" s="199">
        <f t="shared" si="0"/>
        <v>0</v>
      </c>
      <c r="F2109">
        <v>14</v>
      </c>
      <c r="G2109">
        <v>4</v>
      </c>
      <c r="H2109">
        <v>2</v>
      </c>
      <c r="I2109" t="s">
        <v>439</v>
      </c>
      <c r="J2109" t="s">
        <v>2385</v>
      </c>
      <c r="K2109">
        <v>24</v>
      </c>
    </row>
    <row r="2110" spans="5:11" ht="12.75">
      <c r="E2110" s="199">
        <f t="shared" si="0"/>
        <v>0</v>
      </c>
      <c r="F2110">
        <v>14</v>
      </c>
      <c r="G2110">
        <v>5</v>
      </c>
      <c r="H2110">
        <v>2</v>
      </c>
      <c r="I2110" t="s">
        <v>439</v>
      </c>
      <c r="J2110" t="s">
        <v>2386</v>
      </c>
      <c r="K2110">
        <v>24</v>
      </c>
    </row>
    <row r="2111" spans="5:11" ht="12.75">
      <c r="E2111" s="199">
        <f t="shared" si="0"/>
        <v>0</v>
      </c>
      <c r="F2111">
        <v>15</v>
      </c>
      <c r="G2111">
        <v>0</v>
      </c>
      <c r="H2111">
        <v>0</v>
      </c>
      <c r="I2111" t="s">
        <v>435</v>
      </c>
      <c r="J2111" t="s">
        <v>2387</v>
      </c>
      <c r="K2111">
        <v>24</v>
      </c>
    </row>
    <row r="2112" spans="5:11" ht="12.75">
      <c r="E2112" s="199">
        <f t="shared" si="0"/>
        <v>0</v>
      </c>
      <c r="F2112">
        <v>15</v>
      </c>
      <c r="G2112">
        <v>1</v>
      </c>
      <c r="H2112">
        <v>1</v>
      </c>
      <c r="I2112" t="s">
        <v>439</v>
      </c>
      <c r="J2112" t="s">
        <v>2388</v>
      </c>
      <c r="K2112">
        <v>24</v>
      </c>
    </row>
    <row r="2113" spans="5:11" ht="12.75">
      <c r="E2113" s="199">
        <f t="shared" si="0"/>
        <v>0</v>
      </c>
      <c r="F2113">
        <v>15</v>
      </c>
      <c r="G2113">
        <v>2</v>
      </c>
      <c r="H2113">
        <v>1</v>
      </c>
      <c r="I2113" t="s">
        <v>439</v>
      </c>
      <c r="J2113" t="s">
        <v>2389</v>
      </c>
      <c r="K2113">
        <v>24</v>
      </c>
    </row>
    <row r="2114" spans="5:11" ht="12.75">
      <c r="E2114" s="199">
        <f t="shared" si="0"/>
        <v>0</v>
      </c>
      <c r="F2114">
        <v>15</v>
      </c>
      <c r="G2114">
        <v>3</v>
      </c>
      <c r="H2114">
        <v>1</v>
      </c>
      <c r="I2114" t="s">
        <v>439</v>
      </c>
      <c r="J2114" t="s">
        <v>2390</v>
      </c>
      <c r="K2114">
        <v>24</v>
      </c>
    </row>
    <row r="2115" spans="5:11" ht="12.75">
      <c r="E2115" s="199">
        <f t="shared" si="0"/>
        <v>0</v>
      </c>
      <c r="F2115">
        <v>15</v>
      </c>
      <c r="G2115">
        <v>4</v>
      </c>
      <c r="H2115">
        <v>1</v>
      </c>
      <c r="I2115" t="s">
        <v>439</v>
      </c>
      <c r="J2115" t="s">
        <v>2391</v>
      </c>
      <c r="K2115">
        <v>24</v>
      </c>
    </row>
    <row r="2116" spans="5:11" ht="12.75">
      <c r="E2116" s="199">
        <f t="shared" si="0"/>
        <v>0</v>
      </c>
      <c r="F2116">
        <v>15</v>
      </c>
      <c r="G2116">
        <v>5</v>
      </c>
      <c r="H2116">
        <v>2</v>
      </c>
      <c r="I2116" t="s">
        <v>439</v>
      </c>
      <c r="J2116" t="s">
        <v>2392</v>
      </c>
      <c r="K2116">
        <v>24</v>
      </c>
    </row>
    <row r="2117" spans="5:11" ht="12.75">
      <c r="E2117" s="199">
        <f t="shared" si="0"/>
        <v>0</v>
      </c>
      <c r="F2117">
        <v>15</v>
      </c>
      <c r="G2117">
        <v>6</v>
      </c>
      <c r="H2117">
        <v>2</v>
      </c>
      <c r="I2117" t="s">
        <v>439</v>
      </c>
      <c r="J2117" t="s">
        <v>2011</v>
      </c>
      <c r="K2117">
        <v>24</v>
      </c>
    </row>
    <row r="2118" spans="5:11" ht="12.75">
      <c r="E2118" s="199">
        <f t="shared" si="0"/>
        <v>0</v>
      </c>
      <c r="F2118">
        <v>15</v>
      </c>
      <c r="G2118">
        <v>7</v>
      </c>
      <c r="H2118">
        <v>2</v>
      </c>
      <c r="I2118" t="s">
        <v>439</v>
      </c>
      <c r="J2118" t="s">
        <v>2393</v>
      </c>
      <c r="K2118">
        <v>24</v>
      </c>
    </row>
    <row r="2119" spans="5:11" ht="12.75">
      <c r="E2119" s="199">
        <f t="shared" si="0"/>
        <v>0</v>
      </c>
      <c r="F2119">
        <v>15</v>
      </c>
      <c r="G2119">
        <v>8</v>
      </c>
      <c r="H2119">
        <v>2</v>
      </c>
      <c r="I2119" t="s">
        <v>439</v>
      </c>
      <c r="J2119" t="s">
        <v>2394</v>
      </c>
      <c r="K2119">
        <v>24</v>
      </c>
    </row>
    <row r="2120" spans="5:11" ht="12.75">
      <c r="E2120" s="199">
        <f t="shared" si="0"/>
        <v>0</v>
      </c>
      <c r="F2120">
        <v>15</v>
      </c>
      <c r="G2120">
        <v>9</v>
      </c>
      <c r="H2120">
        <v>2</v>
      </c>
      <c r="I2120" t="s">
        <v>439</v>
      </c>
      <c r="J2120" t="s">
        <v>2395</v>
      </c>
      <c r="K2120">
        <v>24</v>
      </c>
    </row>
    <row r="2121" spans="5:11" ht="12.75">
      <c r="E2121" s="199">
        <f t="shared" si="0"/>
        <v>0</v>
      </c>
      <c r="F2121">
        <v>16</v>
      </c>
      <c r="G2121">
        <v>0</v>
      </c>
      <c r="H2121">
        <v>0</v>
      </c>
      <c r="I2121" t="s">
        <v>435</v>
      </c>
      <c r="J2121" t="s">
        <v>2396</v>
      </c>
      <c r="K2121">
        <v>24</v>
      </c>
    </row>
    <row r="2122" spans="5:11" ht="12.75">
      <c r="E2122" s="199">
        <f t="shared" si="0"/>
        <v>0</v>
      </c>
      <c r="F2122">
        <v>16</v>
      </c>
      <c r="G2122">
        <v>1</v>
      </c>
      <c r="H2122">
        <v>1</v>
      </c>
      <c r="I2122" t="s">
        <v>439</v>
      </c>
      <c r="J2122" t="s">
        <v>2397</v>
      </c>
      <c r="K2122">
        <v>24</v>
      </c>
    </row>
    <row r="2123" spans="5:11" ht="12.75">
      <c r="E2123" s="199">
        <f t="shared" si="0"/>
        <v>0</v>
      </c>
      <c r="F2123">
        <v>16</v>
      </c>
      <c r="G2123">
        <v>2</v>
      </c>
      <c r="H2123">
        <v>1</v>
      </c>
      <c r="I2123" t="s">
        <v>439</v>
      </c>
      <c r="J2123" t="s">
        <v>2398</v>
      </c>
      <c r="K2123">
        <v>24</v>
      </c>
    </row>
    <row r="2124" spans="5:11" ht="12.75">
      <c r="E2124" s="199">
        <f t="shared" si="0"/>
        <v>0</v>
      </c>
      <c r="F2124">
        <v>16</v>
      </c>
      <c r="G2124">
        <v>3</v>
      </c>
      <c r="H2124">
        <v>2</v>
      </c>
      <c r="I2124" t="s">
        <v>439</v>
      </c>
      <c r="J2124" t="s">
        <v>2399</v>
      </c>
      <c r="K2124">
        <v>24</v>
      </c>
    </row>
    <row r="2125" spans="5:11" ht="12.75">
      <c r="E2125" s="199">
        <f t="shared" si="0"/>
        <v>0</v>
      </c>
      <c r="F2125">
        <v>16</v>
      </c>
      <c r="G2125">
        <v>4</v>
      </c>
      <c r="H2125">
        <v>2</v>
      </c>
      <c r="I2125" t="s">
        <v>439</v>
      </c>
      <c r="J2125" t="s">
        <v>2400</v>
      </c>
      <c r="K2125">
        <v>24</v>
      </c>
    </row>
    <row r="2126" spans="5:11" ht="12.75">
      <c r="E2126" s="199">
        <f t="shared" si="0"/>
        <v>0</v>
      </c>
      <c r="F2126">
        <v>16</v>
      </c>
      <c r="G2126">
        <v>5</v>
      </c>
      <c r="H2126">
        <v>3</v>
      </c>
      <c r="I2126" t="s">
        <v>439</v>
      </c>
      <c r="J2126" t="s">
        <v>2401</v>
      </c>
      <c r="K2126">
        <v>24</v>
      </c>
    </row>
    <row r="2127" spans="5:11" ht="12.75">
      <c r="E2127" s="199">
        <f t="shared" si="0"/>
        <v>0</v>
      </c>
      <c r="F2127">
        <v>16</v>
      </c>
      <c r="G2127">
        <v>6</v>
      </c>
      <c r="H2127">
        <v>3</v>
      </c>
      <c r="I2127" t="s">
        <v>439</v>
      </c>
      <c r="J2127" t="s">
        <v>2402</v>
      </c>
      <c r="K2127">
        <v>24</v>
      </c>
    </row>
    <row r="2128" spans="5:11" ht="12.75">
      <c r="E2128" s="199">
        <f t="shared" si="0"/>
        <v>0</v>
      </c>
      <c r="F2128">
        <v>16</v>
      </c>
      <c r="G2128">
        <v>7</v>
      </c>
      <c r="H2128">
        <v>3</v>
      </c>
      <c r="I2128" t="s">
        <v>439</v>
      </c>
      <c r="J2128" t="s">
        <v>2403</v>
      </c>
      <c r="K2128">
        <v>24</v>
      </c>
    </row>
    <row r="2129" spans="5:11" ht="12.75">
      <c r="E2129" s="199">
        <f t="shared" si="0"/>
        <v>0</v>
      </c>
      <c r="F2129">
        <v>16</v>
      </c>
      <c r="G2129">
        <v>8</v>
      </c>
      <c r="H2129">
        <v>3</v>
      </c>
      <c r="I2129" t="s">
        <v>439</v>
      </c>
      <c r="J2129" t="s">
        <v>2404</v>
      </c>
      <c r="K2129">
        <v>24</v>
      </c>
    </row>
    <row r="2130" spans="5:11" ht="12.75">
      <c r="E2130" s="199">
        <f t="shared" si="0"/>
        <v>0</v>
      </c>
      <c r="F2130">
        <v>16</v>
      </c>
      <c r="G2130">
        <v>9</v>
      </c>
      <c r="H2130">
        <v>2</v>
      </c>
      <c r="I2130" t="s">
        <v>439</v>
      </c>
      <c r="J2130" t="s">
        <v>2405</v>
      </c>
      <c r="K2130">
        <v>24</v>
      </c>
    </row>
    <row r="2131" spans="5:11" ht="12.75">
      <c r="E2131" s="199">
        <f t="shared" si="0"/>
        <v>0</v>
      </c>
      <c r="F2131">
        <v>16</v>
      </c>
      <c r="G2131">
        <v>10</v>
      </c>
      <c r="H2131">
        <v>2</v>
      </c>
      <c r="I2131" t="s">
        <v>439</v>
      </c>
      <c r="J2131" t="s">
        <v>2406</v>
      </c>
      <c r="K2131">
        <v>24</v>
      </c>
    </row>
    <row r="2132" spans="5:11" ht="12.75">
      <c r="E2132" s="199">
        <f t="shared" si="0"/>
        <v>0</v>
      </c>
      <c r="F2132">
        <v>17</v>
      </c>
      <c r="G2132">
        <v>0</v>
      </c>
      <c r="H2132">
        <v>0</v>
      </c>
      <c r="I2132" t="s">
        <v>435</v>
      </c>
      <c r="J2132" t="s">
        <v>2407</v>
      </c>
      <c r="K2132">
        <v>24</v>
      </c>
    </row>
    <row r="2133" spans="5:11" ht="12.75">
      <c r="E2133" s="199">
        <f t="shared" si="0"/>
        <v>0</v>
      </c>
      <c r="F2133">
        <v>17</v>
      </c>
      <c r="G2133">
        <v>1</v>
      </c>
      <c r="H2133">
        <v>1</v>
      </c>
      <c r="I2133" t="s">
        <v>439</v>
      </c>
      <c r="J2133" t="s">
        <v>2408</v>
      </c>
      <c r="K2133">
        <v>24</v>
      </c>
    </row>
    <row r="2134" spans="5:11" ht="12.75">
      <c r="E2134" s="199">
        <f t="shared" si="0"/>
        <v>0</v>
      </c>
      <c r="F2134">
        <v>17</v>
      </c>
      <c r="G2134">
        <v>2</v>
      </c>
      <c r="H2134">
        <v>2</v>
      </c>
      <c r="I2134" t="s">
        <v>439</v>
      </c>
      <c r="J2134" t="s">
        <v>1317</v>
      </c>
      <c r="K2134">
        <v>24</v>
      </c>
    </row>
    <row r="2135" spans="5:11" ht="12.75">
      <c r="E2135" s="199">
        <f t="shared" si="0"/>
        <v>0</v>
      </c>
      <c r="F2135">
        <v>17</v>
      </c>
      <c r="G2135">
        <v>3</v>
      </c>
      <c r="H2135">
        <v>2</v>
      </c>
      <c r="I2135" t="s">
        <v>439</v>
      </c>
      <c r="J2135" t="s">
        <v>2409</v>
      </c>
      <c r="K2135">
        <v>24</v>
      </c>
    </row>
    <row r="2136" spans="5:11" ht="12.75">
      <c r="E2136" s="199">
        <f t="shared" si="0"/>
        <v>0</v>
      </c>
      <c r="F2136">
        <v>17</v>
      </c>
      <c r="G2136">
        <v>4</v>
      </c>
      <c r="H2136">
        <v>2</v>
      </c>
      <c r="I2136" t="s">
        <v>439</v>
      </c>
      <c r="J2136" t="s">
        <v>2410</v>
      </c>
      <c r="K2136">
        <v>24</v>
      </c>
    </row>
    <row r="2137" spans="5:11" ht="12.75">
      <c r="E2137" s="199">
        <f t="shared" si="0"/>
        <v>0</v>
      </c>
      <c r="F2137">
        <v>17</v>
      </c>
      <c r="G2137">
        <v>5</v>
      </c>
      <c r="H2137">
        <v>2</v>
      </c>
      <c r="I2137" t="s">
        <v>439</v>
      </c>
      <c r="J2137" t="s">
        <v>2411</v>
      </c>
      <c r="K2137">
        <v>24</v>
      </c>
    </row>
    <row r="2138" spans="5:11" ht="12.75">
      <c r="E2138" s="199">
        <f t="shared" si="0"/>
        <v>0</v>
      </c>
      <c r="F2138">
        <v>17</v>
      </c>
      <c r="G2138">
        <v>6</v>
      </c>
      <c r="H2138">
        <v>2</v>
      </c>
      <c r="I2138" t="s">
        <v>439</v>
      </c>
      <c r="J2138" t="s">
        <v>2412</v>
      </c>
      <c r="K2138">
        <v>24</v>
      </c>
    </row>
    <row r="2139" spans="5:11" ht="12.75">
      <c r="E2139" s="199">
        <f t="shared" si="0"/>
        <v>0</v>
      </c>
      <c r="F2139">
        <v>17</v>
      </c>
      <c r="G2139">
        <v>7</v>
      </c>
      <c r="H2139">
        <v>2</v>
      </c>
      <c r="I2139" t="s">
        <v>439</v>
      </c>
      <c r="J2139" t="s">
        <v>2413</v>
      </c>
      <c r="K2139">
        <v>24</v>
      </c>
    </row>
    <row r="2140" spans="5:11" ht="12.75">
      <c r="E2140" s="199">
        <f t="shared" si="0"/>
        <v>0</v>
      </c>
      <c r="F2140">
        <v>17</v>
      </c>
      <c r="G2140">
        <v>8</v>
      </c>
      <c r="H2140">
        <v>2</v>
      </c>
      <c r="I2140" t="s">
        <v>439</v>
      </c>
      <c r="J2140" t="s">
        <v>2414</v>
      </c>
      <c r="K2140">
        <v>24</v>
      </c>
    </row>
    <row r="2141" spans="5:11" ht="12.75">
      <c r="E2141" s="199">
        <f t="shared" si="0"/>
        <v>0</v>
      </c>
      <c r="F2141">
        <v>17</v>
      </c>
      <c r="G2141">
        <v>9</v>
      </c>
      <c r="H2141">
        <v>2</v>
      </c>
      <c r="I2141" t="s">
        <v>439</v>
      </c>
      <c r="J2141" t="s">
        <v>2415</v>
      </c>
      <c r="K2141">
        <v>24</v>
      </c>
    </row>
    <row r="2142" spans="5:11" ht="12.75">
      <c r="E2142" s="199">
        <f t="shared" si="0"/>
        <v>0</v>
      </c>
      <c r="F2142">
        <v>17</v>
      </c>
      <c r="G2142">
        <v>10</v>
      </c>
      <c r="H2142">
        <v>2</v>
      </c>
      <c r="I2142" t="s">
        <v>439</v>
      </c>
      <c r="J2142" t="s">
        <v>2416</v>
      </c>
      <c r="K2142">
        <v>24</v>
      </c>
    </row>
    <row r="2143" spans="5:11" ht="12.75">
      <c r="E2143" s="199">
        <f t="shared" si="0"/>
        <v>0</v>
      </c>
      <c r="F2143">
        <v>17</v>
      </c>
      <c r="G2143">
        <v>11</v>
      </c>
      <c r="H2143">
        <v>2</v>
      </c>
      <c r="I2143" t="s">
        <v>439</v>
      </c>
      <c r="J2143" t="s">
        <v>2417</v>
      </c>
      <c r="K2143">
        <v>24</v>
      </c>
    </row>
    <row r="2144" spans="5:11" ht="12.75">
      <c r="E2144" s="199">
        <f t="shared" si="0"/>
        <v>0</v>
      </c>
      <c r="F2144">
        <v>17</v>
      </c>
      <c r="G2144">
        <v>12</v>
      </c>
      <c r="H2144">
        <v>2</v>
      </c>
      <c r="I2144" t="s">
        <v>439</v>
      </c>
      <c r="J2144" t="s">
        <v>2418</v>
      </c>
      <c r="K2144">
        <v>24</v>
      </c>
    </row>
    <row r="2145" spans="5:11" ht="12.75">
      <c r="E2145" s="199">
        <f t="shared" si="0"/>
        <v>0</v>
      </c>
      <c r="F2145">
        <v>17</v>
      </c>
      <c r="G2145">
        <v>13</v>
      </c>
      <c r="H2145">
        <v>2</v>
      </c>
      <c r="I2145" t="s">
        <v>439</v>
      </c>
      <c r="J2145" t="s">
        <v>2419</v>
      </c>
      <c r="K2145">
        <v>24</v>
      </c>
    </row>
    <row r="2146" spans="5:11" ht="12.75">
      <c r="E2146" s="199">
        <f t="shared" si="0"/>
        <v>0</v>
      </c>
      <c r="F2146">
        <v>17</v>
      </c>
      <c r="G2146">
        <v>14</v>
      </c>
      <c r="H2146">
        <v>2</v>
      </c>
      <c r="I2146" t="s">
        <v>439</v>
      </c>
      <c r="J2146" t="s">
        <v>2420</v>
      </c>
      <c r="K2146">
        <v>24</v>
      </c>
    </row>
    <row r="2147" spans="5:11" ht="12.75">
      <c r="E2147" s="199">
        <f t="shared" si="0"/>
        <v>0</v>
      </c>
      <c r="F2147">
        <v>17</v>
      </c>
      <c r="G2147">
        <v>15</v>
      </c>
      <c r="H2147">
        <v>2</v>
      </c>
      <c r="I2147" t="s">
        <v>439</v>
      </c>
      <c r="J2147" t="s">
        <v>2421</v>
      </c>
      <c r="K2147">
        <v>24</v>
      </c>
    </row>
    <row r="2148" spans="5:11" ht="12.75">
      <c r="E2148" s="199">
        <f t="shared" si="0"/>
        <v>0</v>
      </c>
      <c r="F2148">
        <v>61</v>
      </c>
      <c r="G2148">
        <v>0</v>
      </c>
      <c r="H2148">
        <v>0</v>
      </c>
      <c r="I2148" t="s">
        <v>643</v>
      </c>
      <c r="J2148" t="s">
        <v>2422</v>
      </c>
      <c r="K2148">
        <v>24</v>
      </c>
    </row>
    <row r="2149" spans="5:11" ht="12.75">
      <c r="E2149" s="199">
        <f t="shared" si="0"/>
        <v>0</v>
      </c>
      <c r="F2149">
        <v>62</v>
      </c>
      <c r="G2149">
        <v>0</v>
      </c>
      <c r="H2149">
        <v>0</v>
      </c>
      <c r="I2149" t="s">
        <v>643</v>
      </c>
      <c r="J2149" t="s">
        <v>2423</v>
      </c>
      <c r="K2149">
        <v>24</v>
      </c>
    </row>
    <row r="2150" spans="5:11" ht="12.75">
      <c r="E2150" s="199">
        <f t="shared" si="0"/>
        <v>0</v>
      </c>
      <c r="F2150">
        <v>63</v>
      </c>
      <c r="G2150">
        <v>0</v>
      </c>
      <c r="H2150">
        <v>0</v>
      </c>
      <c r="I2150" t="s">
        <v>643</v>
      </c>
      <c r="J2150" t="s">
        <v>2424</v>
      </c>
      <c r="K2150">
        <v>24</v>
      </c>
    </row>
    <row r="2151" spans="5:11" ht="12.75">
      <c r="E2151" s="199">
        <f t="shared" si="0"/>
        <v>0</v>
      </c>
      <c r="F2151">
        <v>64</v>
      </c>
      <c r="G2151">
        <v>0</v>
      </c>
      <c r="H2151">
        <v>0</v>
      </c>
      <c r="I2151" t="s">
        <v>643</v>
      </c>
      <c r="J2151" t="s">
        <v>2425</v>
      </c>
      <c r="K2151">
        <v>24</v>
      </c>
    </row>
    <row r="2152" spans="5:11" ht="12.75">
      <c r="E2152" s="199">
        <f t="shared" si="0"/>
        <v>0</v>
      </c>
      <c r="F2152">
        <v>65</v>
      </c>
      <c r="G2152">
        <v>0</v>
      </c>
      <c r="H2152">
        <v>0</v>
      </c>
      <c r="I2152" t="s">
        <v>643</v>
      </c>
      <c r="J2152" t="s">
        <v>2426</v>
      </c>
      <c r="K2152">
        <v>24</v>
      </c>
    </row>
    <row r="2153" spans="5:11" ht="12.75">
      <c r="E2153" s="199">
        <f t="shared" si="0"/>
        <v>0</v>
      </c>
      <c r="F2153">
        <v>66</v>
      </c>
      <c r="G2153">
        <v>0</v>
      </c>
      <c r="H2153">
        <v>0</v>
      </c>
      <c r="I2153" t="s">
        <v>643</v>
      </c>
      <c r="J2153" t="s">
        <v>2427</v>
      </c>
      <c r="K2153">
        <v>24</v>
      </c>
    </row>
    <row r="2154" spans="5:11" ht="12.75">
      <c r="E2154" s="199">
        <f t="shared" si="0"/>
        <v>0</v>
      </c>
      <c r="F2154">
        <v>67</v>
      </c>
      <c r="G2154">
        <v>0</v>
      </c>
      <c r="H2154">
        <v>0</v>
      </c>
      <c r="I2154" t="s">
        <v>643</v>
      </c>
      <c r="J2154" t="s">
        <v>2428</v>
      </c>
      <c r="K2154">
        <v>24</v>
      </c>
    </row>
    <row r="2155" spans="5:11" ht="12.75">
      <c r="E2155" s="199">
        <f t="shared" si="0"/>
        <v>0</v>
      </c>
      <c r="F2155">
        <v>68</v>
      </c>
      <c r="G2155">
        <v>0</v>
      </c>
      <c r="H2155">
        <v>0</v>
      </c>
      <c r="I2155" t="s">
        <v>643</v>
      </c>
      <c r="J2155" t="s">
        <v>2429</v>
      </c>
      <c r="K2155">
        <v>24</v>
      </c>
    </row>
    <row r="2156" spans="5:11" ht="12.75">
      <c r="E2156" s="199">
        <f t="shared" si="0"/>
        <v>0</v>
      </c>
      <c r="F2156">
        <v>69</v>
      </c>
      <c r="G2156">
        <v>0</v>
      </c>
      <c r="H2156">
        <v>0</v>
      </c>
      <c r="I2156" t="s">
        <v>643</v>
      </c>
      <c r="J2156" t="s">
        <v>2430</v>
      </c>
      <c r="K2156">
        <v>24</v>
      </c>
    </row>
    <row r="2157" spans="5:11" ht="12.75">
      <c r="E2157" s="199">
        <f t="shared" si="0"/>
        <v>0</v>
      </c>
      <c r="F2157">
        <v>70</v>
      </c>
      <c r="G2157">
        <v>0</v>
      </c>
      <c r="H2157">
        <v>0</v>
      </c>
      <c r="I2157" t="s">
        <v>643</v>
      </c>
      <c r="J2157" t="s">
        <v>2431</v>
      </c>
      <c r="K2157">
        <v>24</v>
      </c>
    </row>
    <row r="2158" spans="5:11" ht="12.75">
      <c r="E2158" s="199">
        <f t="shared" si="0"/>
        <v>0</v>
      </c>
      <c r="F2158">
        <v>71</v>
      </c>
      <c r="G2158">
        <v>0</v>
      </c>
      <c r="H2158">
        <v>0</v>
      </c>
      <c r="I2158" t="s">
        <v>643</v>
      </c>
      <c r="J2158" t="s">
        <v>2432</v>
      </c>
      <c r="K2158">
        <v>24</v>
      </c>
    </row>
    <row r="2159" spans="5:11" ht="12.75">
      <c r="E2159" s="199">
        <f t="shared" si="0"/>
        <v>0</v>
      </c>
      <c r="F2159">
        <v>72</v>
      </c>
      <c r="G2159">
        <v>0</v>
      </c>
      <c r="H2159">
        <v>0</v>
      </c>
      <c r="I2159" t="s">
        <v>643</v>
      </c>
      <c r="J2159" t="s">
        <v>2433</v>
      </c>
      <c r="K2159">
        <v>24</v>
      </c>
    </row>
    <row r="2160" spans="5:11" ht="12.75">
      <c r="E2160" s="199">
        <f t="shared" si="0"/>
        <v>0</v>
      </c>
      <c r="F2160">
        <v>73</v>
      </c>
      <c r="G2160">
        <v>0</v>
      </c>
      <c r="H2160">
        <v>0</v>
      </c>
      <c r="I2160" t="s">
        <v>643</v>
      </c>
      <c r="J2160" t="s">
        <v>2434</v>
      </c>
      <c r="K2160">
        <v>24</v>
      </c>
    </row>
    <row r="2161" spans="5:11" ht="12.75">
      <c r="E2161" s="199">
        <f t="shared" si="0"/>
        <v>0</v>
      </c>
      <c r="F2161">
        <v>74</v>
      </c>
      <c r="G2161">
        <v>0</v>
      </c>
      <c r="H2161">
        <v>0</v>
      </c>
      <c r="I2161" t="s">
        <v>643</v>
      </c>
      <c r="J2161" t="s">
        <v>2435</v>
      </c>
      <c r="K2161">
        <v>24</v>
      </c>
    </row>
    <row r="2162" spans="5:11" ht="12.75">
      <c r="E2162" s="199">
        <f t="shared" si="0"/>
        <v>0</v>
      </c>
      <c r="F2162">
        <v>75</v>
      </c>
      <c r="G2162">
        <v>0</v>
      </c>
      <c r="H2162">
        <v>0</v>
      </c>
      <c r="I2162" t="s">
        <v>643</v>
      </c>
      <c r="J2162" t="s">
        <v>2436</v>
      </c>
      <c r="K2162">
        <v>24</v>
      </c>
    </row>
    <row r="2163" spans="5:11" ht="12.75">
      <c r="E2163" s="199">
        <f t="shared" si="0"/>
        <v>0</v>
      </c>
      <c r="F2163">
        <v>76</v>
      </c>
      <c r="G2163">
        <v>0</v>
      </c>
      <c r="H2163">
        <v>0</v>
      </c>
      <c r="I2163" t="s">
        <v>643</v>
      </c>
      <c r="J2163" t="s">
        <v>2437</v>
      </c>
      <c r="K2163">
        <v>24</v>
      </c>
    </row>
    <row r="2164" spans="5:11" ht="12.75">
      <c r="E2164" s="199">
        <f t="shared" si="0"/>
        <v>0</v>
      </c>
      <c r="F2164">
        <v>77</v>
      </c>
      <c r="G2164">
        <v>0</v>
      </c>
      <c r="H2164">
        <v>0</v>
      </c>
      <c r="I2164" t="s">
        <v>643</v>
      </c>
      <c r="J2164" t="s">
        <v>2438</v>
      </c>
      <c r="K2164">
        <v>24</v>
      </c>
    </row>
    <row r="2165" spans="5:11" ht="12.75">
      <c r="E2165" s="199">
        <f t="shared" si="0"/>
        <v>0</v>
      </c>
      <c r="F2165">
        <v>78</v>
      </c>
      <c r="G2165">
        <v>0</v>
      </c>
      <c r="H2165">
        <v>0</v>
      </c>
      <c r="I2165" t="s">
        <v>643</v>
      </c>
      <c r="J2165" t="s">
        <v>2439</v>
      </c>
      <c r="K2165">
        <v>24</v>
      </c>
    </row>
    <row r="2166" spans="5:11" ht="12.75">
      <c r="E2166" s="199">
        <f t="shared" si="0"/>
        <v>0</v>
      </c>
      <c r="F2166">
        <v>79</v>
      </c>
      <c r="G2166">
        <v>0</v>
      </c>
      <c r="H2166">
        <v>0</v>
      </c>
      <c r="I2166" t="s">
        <v>643</v>
      </c>
      <c r="J2166" t="s">
        <v>2440</v>
      </c>
      <c r="K2166">
        <v>24</v>
      </c>
    </row>
    <row r="2167" spans="5:11" ht="12.75">
      <c r="E2167" s="199">
        <f t="shared" si="0"/>
        <v>0</v>
      </c>
      <c r="F2167">
        <v>0</v>
      </c>
      <c r="G2167">
        <v>0</v>
      </c>
      <c r="H2167">
        <v>0</v>
      </c>
      <c r="I2167" t="s">
        <v>432</v>
      </c>
      <c r="J2167" t="s">
        <v>467</v>
      </c>
      <c r="K2167">
        <v>26</v>
      </c>
    </row>
    <row r="2168" spans="5:11" ht="12.75">
      <c r="E2168" s="199">
        <f t="shared" si="0"/>
        <v>0</v>
      </c>
      <c r="F2168">
        <v>1</v>
      </c>
      <c r="G2168">
        <v>0</v>
      </c>
      <c r="H2168">
        <v>0</v>
      </c>
      <c r="I2168" t="s">
        <v>435</v>
      </c>
      <c r="J2168" t="s">
        <v>2441</v>
      </c>
      <c r="K2168">
        <v>26</v>
      </c>
    </row>
    <row r="2169" spans="5:11" ht="12.75">
      <c r="E2169" s="199">
        <f t="shared" si="0"/>
        <v>0</v>
      </c>
      <c r="F2169">
        <v>1</v>
      </c>
      <c r="G2169">
        <v>1</v>
      </c>
      <c r="H2169">
        <v>3</v>
      </c>
      <c r="I2169" t="s">
        <v>439</v>
      </c>
      <c r="J2169" t="s">
        <v>2442</v>
      </c>
      <c r="K2169">
        <v>26</v>
      </c>
    </row>
    <row r="2170" spans="5:11" ht="12.75">
      <c r="E2170" s="199">
        <f t="shared" si="0"/>
        <v>0</v>
      </c>
      <c r="F2170">
        <v>1</v>
      </c>
      <c r="G2170">
        <v>2</v>
      </c>
      <c r="H2170">
        <v>2</v>
      </c>
      <c r="I2170" t="s">
        <v>439</v>
      </c>
      <c r="J2170" t="s">
        <v>2443</v>
      </c>
      <c r="K2170">
        <v>26</v>
      </c>
    </row>
    <row r="2171" spans="5:11" ht="12.75">
      <c r="E2171" s="199">
        <f t="shared" si="0"/>
        <v>0</v>
      </c>
      <c r="F2171">
        <v>1</v>
      </c>
      <c r="G2171">
        <v>3</v>
      </c>
      <c r="H2171">
        <v>2</v>
      </c>
      <c r="I2171" t="s">
        <v>439</v>
      </c>
      <c r="J2171" t="s">
        <v>2444</v>
      </c>
      <c r="K2171">
        <v>26</v>
      </c>
    </row>
    <row r="2172" spans="5:11" ht="12.75">
      <c r="E2172" s="199">
        <f t="shared" si="0"/>
        <v>0</v>
      </c>
      <c r="F2172">
        <v>1</v>
      </c>
      <c r="G2172">
        <v>4</v>
      </c>
      <c r="H2172">
        <v>2</v>
      </c>
      <c r="I2172" t="s">
        <v>439</v>
      </c>
      <c r="J2172" t="s">
        <v>2445</v>
      </c>
      <c r="K2172">
        <v>26</v>
      </c>
    </row>
    <row r="2173" spans="5:11" ht="12.75">
      <c r="E2173" s="199">
        <f t="shared" si="0"/>
        <v>0</v>
      </c>
      <c r="F2173">
        <v>1</v>
      </c>
      <c r="G2173">
        <v>5</v>
      </c>
      <c r="H2173">
        <v>2</v>
      </c>
      <c r="I2173" t="s">
        <v>439</v>
      </c>
      <c r="J2173" t="s">
        <v>2446</v>
      </c>
      <c r="K2173">
        <v>26</v>
      </c>
    </row>
    <row r="2174" spans="5:11" ht="12.75">
      <c r="E2174" s="199">
        <f t="shared" si="0"/>
        <v>0</v>
      </c>
      <c r="F2174">
        <v>1</v>
      </c>
      <c r="G2174">
        <v>6</v>
      </c>
      <c r="H2174">
        <v>2</v>
      </c>
      <c r="I2174" t="s">
        <v>439</v>
      </c>
      <c r="J2174" t="s">
        <v>2447</v>
      </c>
      <c r="K2174">
        <v>26</v>
      </c>
    </row>
    <row r="2175" spans="5:11" ht="12.75">
      <c r="E2175" s="199">
        <f t="shared" si="0"/>
        <v>0</v>
      </c>
      <c r="F2175">
        <v>1</v>
      </c>
      <c r="G2175">
        <v>7</v>
      </c>
      <c r="H2175">
        <v>2</v>
      </c>
      <c r="I2175" t="s">
        <v>439</v>
      </c>
      <c r="J2175" t="s">
        <v>2448</v>
      </c>
      <c r="K2175">
        <v>26</v>
      </c>
    </row>
    <row r="2176" spans="5:11" ht="12.75">
      <c r="E2176" s="199">
        <f t="shared" si="0"/>
        <v>0</v>
      </c>
      <c r="F2176">
        <v>1</v>
      </c>
      <c r="G2176">
        <v>8</v>
      </c>
      <c r="H2176">
        <v>2</v>
      </c>
      <c r="I2176" t="s">
        <v>439</v>
      </c>
      <c r="J2176" t="s">
        <v>2449</v>
      </c>
      <c r="K2176">
        <v>26</v>
      </c>
    </row>
    <row r="2177" spans="5:11" ht="12.75">
      <c r="E2177" s="199">
        <f t="shared" si="0"/>
        <v>0</v>
      </c>
      <c r="F2177">
        <v>2</v>
      </c>
      <c r="G2177">
        <v>0</v>
      </c>
      <c r="H2177">
        <v>0</v>
      </c>
      <c r="I2177" t="s">
        <v>435</v>
      </c>
      <c r="J2177" t="s">
        <v>2450</v>
      </c>
      <c r="K2177">
        <v>26</v>
      </c>
    </row>
    <row r="2178" spans="5:11" ht="12.75">
      <c r="E2178" s="199">
        <f t="shared" si="0"/>
        <v>0</v>
      </c>
      <c r="F2178">
        <v>2</v>
      </c>
      <c r="G2178">
        <v>1</v>
      </c>
      <c r="H2178">
        <v>2</v>
      </c>
      <c r="I2178" t="s">
        <v>439</v>
      </c>
      <c r="J2178" t="s">
        <v>2451</v>
      </c>
      <c r="K2178">
        <v>26</v>
      </c>
    </row>
    <row r="2179" spans="5:11" ht="12.75">
      <c r="E2179" s="199">
        <f t="shared" si="0"/>
        <v>0</v>
      </c>
      <c r="F2179">
        <v>2</v>
      </c>
      <c r="G2179">
        <v>2</v>
      </c>
      <c r="H2179">
        <v>3</v>
      </c>
      <c r="I2179" t="s">
        <v>439</v>
      </c>
      <c r="J2179" t="s">
        <v>2452</v>
      </c>
      <c r="K2179">
        <v>26</v>
      </c>
    </row>
    <row r="2180" spans="5:11" ht="12.75">
      <c r="E2180" s="199">
        <f t="shared" si="0"/>
        <v>0</v>
      </c>
      <c r="F2180">
        <v>2</v>
      </c>
      <c r="G2180">
        <v>3</v>
      </c>
      <c r="H2180">
        <v>3</v>
      </c>
      <c r="I2180" t="s">
        <v>439</v>
      </c>
      <c r="J2180" t="s">
        <v>2453</v>
      </c>
      <c r="K2180">
        <v>26</v>
      </c>
    </row>
    <row r="2181" spans="5:11" ht="12.75">
      <c r="E2181" s="199">
        <f t="shared" si="0"/>
        <v>0</v>
      </c>
      <c r="F2181">
        <v>2</v>
      </c>
      <c r="G2181">
        <v>4</v>
      </c>
      <c r="H2181">
        <v>2</v>
      </c>
      <c r="I2181" t="s">
        <v>439</v>
      </c>
      <c r="J2181" t="s">
        <v>2454</v>
      </c>
      <c r="K2181">
        <v>26</v>
      </c>
    </row>
    <row r="2182" spans="5:11" ht="12.75">
      <c r="E2182" s="199">
        <f t="shared" si="0"/>
        <v>0</v>
      </c>
      <c r="F2182">
        <v>2</v>
      </c>
      <c r="G2182">
        <v>5</v>
      </c>
      <c r="H2182">
        <v>2</v>
      </c>
      <c r="I2182" t="s">
        <v>439</v>
      </c>
      <c r="J2182" t="s">
        <v>2455</v>
      </c>
      <c r="K2182">
        <v>26</v>
      </c>
    </row>
    <row r="2183" spans="5:11" ht="12.75">
      <c r="E2183" s="199">
        <f t="shared" si="0"/>
        <v>0</v>
      </c>
      <c r="F2183">
        <v>2</v>
      </c>
      <c r="G2183">
        <v>6</v>
      </c>
      <c r="H2183">
        <v>3</v>
      </c>
      <c r="I2183" t="s">
        <v>439</v>
      </c>
      <c r="J2183" t="s">
        <v>2456</v>
      </c>
      <c r="K2183">
        <v>26</v>
      </c>
    </row>
    <row r="2184" spans="5:11" ht="12.75">
      <c r="E2184" s="199">
        <f t="shared" si="0"/>
        <v>0</v>
      </c>
      <c r="F2184">
        <v>2</v>
      </c>
      <c r="G2184">
        <v>7</v>
      </c>
      <c r="H2184">
        <v>2</v>
      </c>
      <c r="I2184" t="s">
        <v>439</v>
      </c>
      <c r="J2184" t="s">
        <v>2457</v>
      </c>
      <c r="K2184">
        <v>26</v>
      </c>
    </row>
    <row r="2185" spans="5:11" ht="12.75">
      <c r="E2185" s="199">
        <f t="shared" si="0"/>
        <v>0</v>
      </c>
      <c r="F2185">
        <v>2</v>
      </c>
      <c r="G2185">
        <v>8</v>
      </c>
      <c r="H2185">
        <v>2</v>
      </c>
      <c r="I2185" t="s">
        <v>439</v>
      </c>
      <c r="J2185" t="s">
        <v>2458</v>
      </c>
      <c r="K2185">
        <v>26</v>
      </c>
    </row>
    <row r="2186" spans="5:11" ht="12.75">
      <c r="E2186" s="199">
        <f t="shared" si="0"/>
        <v>0</v>
      </c>
      <c r="F2186">
        <v>2</v>
      </c>
      <c r="G2186">
        <v>9</v>
      </c>
      <c r="H2186">
        <v>2</v>
      </c>
      <c r="I2186" t="s">
        <v>439</v>
      </c>
      <c r="J2186" t="s">
        <v>2459</v>
      </c>
      <c r="K2186">
        <v>26</v>
      </c>
    </row>
    <row r="2187" spans="5:11" ht="12.75">
      <c r="E2187" s="199">
        <f t="shared" si="0"/>
        <v>0</v>
      </c>
      <c r="F2187">
        <v>3</v>
      </c>
      <c r="G2187">
        <v>0</v>
      </c>
      <c r="H2187">
        <v>0</v>
      </c>
      <c r="I2187" t="s">
        <v>435</v>
      </c>
      <c r="J2187" t="s">
        <v>2460</v>
      </c>
      <c r="K2187">
        <v>26</v>
      </c>
    </row>
    <row r="2188" spans="5:11" ht="12.75">
      <c r="E2188" s="199">
        <f t="shared" si="0"/>
        <v>0</v>
      </c>
      <c r="F2188">
        <v>3</v>
      </c>
      <c r="G2188">
        <v>1</v>
      </c>
      <c r="H2188">
        <v>2</v>
      </c>
      <c r="I2188" t="s">
        <v>439</v>
      </c>
      <c r="J2188" t="s">
        <v>2461</v>
      </c>
      <c r="K2188">
        <v>26</v>
      </c>
    </row>
    <row r="2189" spans="5:11" ht="12.75">
      <c r="E2189" s="199">
        <f t="shared" si="0"/>
        <v>0</v>
      </c>
      <c r="F2189">
        <v>3</v>
      </c>
      <c r="G2189">
        <v>2</v>
      </c>
      <c r="H2189">
        <v>2</v>
      </c>
      <c r="I2189" t="s">
        <v>439</v>
      </c>
      <c r="J2189" t="s">
        <v>1175</v>
      </c>
      <c r="K2189">
        <v>26</v>
      </c>
    </row>
    <row r="2190" spans="5:11" ht="12.75">
      <c r="E2190" s="199">
        <f t="shared" si="0"/>
        <v>0</v>
      </c>
      <c r="F2190">
        <v>3</v>
      </c>
      <c r="G2190">
        <v>3</v>
      </c>
      <c r="H2190">
        <v>3</v>
      </c>
      <c r="I2190" t="s">
        <v>439</v>
      </c>
      <c r="J2190" t="s">
        <v>2462</v>
      </c>
      <c r="K2190">
        <v>26</v>
      </c>
    </row>
    <row r="2191" spans="5:11" ht="12.75">
      <c r="E2191" s="199">
        <f t="shared" si="0"/>
        <v>0</v>
      </c>
      <c r="F2191">
        <v>3</v>
      </c>
      <c r="G2191">
        <v>4</v>
      </c>
      <c r="H2191">
        <v>2</v>
      </c>
      <c r="I2191" t="s">
        <v>439</v>
      </c>
      <c r="J2191" t="s">
        <v>2463</v>
      </c>
      <c r="K2191">
        <v>26</v>
      </c>
    </row>
    <row r="2192" spans="5:11" ht="12.75">
      <c r="E2192" s="199">
        <f t="shared" si="0"/>
        <v>0</v>
      </c>
      <c r="F2192">
        <v>3</v>
      </c>
      <c r="G2192">
        <v>5</v>
      </c>
      <c r="H2192">
        <v>3</v>
      </c>
      <c r="I2192" t="s">
        <v>439</v>
      </c>
      <c r="J2192" t="s">
        <v>2464</v>
      </c>
      <c r="K2192">
        <v>26</v>
      </c>
    </row>
    <row r="2193" spans="5:11" ht="12.75">
      <c r="E2193" s="199">
        <f t="shared" si="0"/>
        <v>0</v>
      </c>
      <c r="F2193">
        <v>4</v>
      </c>
      <c r="G2193">
        <v>0</v>
      </c>
      <c r="H2193">
        <v>0</v>
      </c>
      <c r="I2193" t="s">
        <v>435</v>
      </c>
      <c r="J2193" t="s">
        <v>2465</v>
      </c>
      <c r="K2193">
        <v>26</v>
      </c>
    </row>
    <row r="2194" spans="5:11" ht="12.75">
      <c r="E2194" s="199">
        <f t="shared" si="0"/>
        <v>0</v>
      </c>
      <c r="F2194">
        <v>4</v>
      </c>
      <c r="G2194">
        <v>1</v>
      </c>
      <c r="H2194">
        <v>2</v>
      </c>
      <c r="I2194" t="s">
        <v>439</v>
      </c>
      <c r="J2194" t="s">
        <v>2466</v>
      </c>
      <c r="K2194">
        <v>26</v>
      </c>
    </row>
    <row r="2195" spans="5:11" ht="12.75">
      <c r="E2195" s="199">
        <f t="shared" si="0"/>
        <v>0</v>
      </c>
      <c r="F2195">
        <v>4</v>
      </c>
      <c r="G2195">
        <v>2</v>
      </c>
      <c r="H2195">
        <v>3</v>
      </c>
      <c r="I2195" t="s">
        <v>439</v>
      </c>
      <c r="J2195" t="s">
        <v>2467</v>
      </c>
      <c r="K2195">
        <v>26</v>
      </c>
    </row>
    <row r="2196" spans="5:11" ht="12.75">
      <c r="E2196" s="199">
        <f t="shared" si="0"/>
        <v>0</v>
      </c>
      <c r="F2196">
        <v>4</v>
      </c>
      <c r="G2196">
        <v>3</v>
      </c>
      <c r="H2196">
        <v>3</v>
      </c>
      <c r="I2196" t="s">
        <v>439</v>
      </c>
      <c r="J2196" t="s">
        <v>2468</v>
      </c>
      <c r="K2196">
        <v>26</v>
      </c>
    </row>
    <row r="2197" spans="5:11" ht="12.75">
      <c r="E2197" s="199">
        <f t="shared" si="0"/>
        <v>0</v>
      </c>
      <c r="F2197">
        <v>4</v>
      </c>
      <c r="G2197">
        <v>4</v>
      </c>
      <c r="H2197">
        <v>3</v>
      </c>
      <c r="I2197" t="s">
        <v>439</v>
      </c>
      <c r="J2197" t="s">
        <v>1981</v>
      </c>
      <c r="K2197">
        <v>26</v>
      </c>
    </row>
    <row r="2198" spans="5:11" ht="12.75">
      <c r="E2198" s="199">
        <f t="shared" si="0"/>
        <v>0</v>
      </c>
      <c r="F2198">
        <v>4</v>
      </c>
      <c r="G2198">
        <v>5</v>
      </c>
      <c r="H2198">
        <v>3</v>
      </c>
      <c r="I2198" t="s">
        <v>439</v>
      </c>
      <c r="J2198" t="s">
        <v>2469</v>
      </c>
      <c r="K2198">
        <v>26</v>
      </c>
    </row>
    <row r="2199" spans="5:11" ht="12.75">
      <c r="E2199" s="199">
        <f t="shared" si="0"/>
        <v>0</v>
      </c>
      <c r="F2199">
        <v>4</v>
      </c>
      <c r="G2199">
        <v>6</v>
      </c>
      <c r="H2199">
        <v>2</v>
      </c>
      <c r="I2199" t="s">
        <v>439</v>
      </c>
      <c r="J2199" t="s">
        <v>2470</v>
      </c>
      <c r="K2199">
        <v>26</v>
      </c>
    </row>
    <row r="2200" spans="5:11" ht="12.75">
      <c r="E2200" s="199">
        <f t="shared" si="0"/>
        <v>0</v>
      </c>
      <c r="F2200">
        <v>4</v>
      </c>
      <c r="G2200">
        <v>7</v>
      </c>
      <c r="H2200">
        <v>2</v>
      </c>
      <c r="I2200" t="s">
        <v>439</v>
      </c>
      <c r="J2200" t="s">
        <v>1060</v>
      </c>
      <c r="K2200">
        <v>26</v>
      </c>
    </row>
    <row r="2201" spans="5:11" ht="12.75">
      <c r="E2201" s="199">
        <f t="shared" si="0"/>
        <v>0</v>
      </c>
      <c r="F2201">
        <v>4</v>
      </c>
      <c r="G2201">
        <v>8</v>
      </c>
      <c r="H2201">
        <v>2</v>
      </c>
      <c r="I2201" t="s">
        <v>439</v>
      </c>
      <c r="J2201" t="s">
        <v>2471</v>
      </c>
      <c r="K2201">
        <v>26</v>
      </c>
    </row>
    <row r="2202" spans="5:11" ht="12.75">
      <c r="E2202" s="199">
        <f t="shared" si="0"/>
        <v>0</v>
      </c>
      <c r="F2202">
        <v>4</v>
      </c>
      <c r="G2202">
        <v>9</v>
      </c>
      <c r="H2202">
        <v>2</v>
      </c>
      <c r="I2202" t="s">
        <v>439</v>
      </c>
      <c r="J2202" t="s">
        <v>2472</v>
      </c>
      <c r="K2202">
        <v>26</v>
      </c>
    </row>
    <row r="2203" spans="5:11" ht="12.75">
      <c r="E2203" s="199">
        <f t="shared" si="0"/>
        <v>0</v>
      </c>
      <c r="F2203">
        <v>4</v>
      </c>
      <c r="G2203">
        <v>10</v>
      </c>
      <c r="H2203">
        <v>2</v>
      </c>
      <c r="I2203" t="s">
        <v>439</v>
      </c>
      <c r="J2203" t="s">
        <v>2473</v>
      </c>
      <c r="K2203">
        <v>26</v>
      </c>
    </row>
    <row r="2204" spans="5:11" ht="12.75">
      <c r="E2204" s="199">
        <f t="shared" si="0"/>
        <v>0</v>
      </c>
      <c r="F2204">
        <v>4</v>
      </c>
      <c r="G2204">
        <v>11</v>
      </c>
      <c r="H2204">
        <v>2</v>
      </c>
      <c r="I2204" t="s">
        <v>439</v>
      </c>
      <c r="J2204" t="s">
        <v>2474</v>
      </c>
      <c r="K2204">
        <v>26</v>
      </c>
    </row>
    <row r="2205" spans="5:11" ht="12.75">
      <c r="E2205" s="199">
        <f t="shared" si="0"/>
        <v>0</v>
      </c>
      <c r="F2205">
        <v>4</v>
      </c>
      <c r="G2205">
        <v>12</v>
      </c>
      <c r="H2205">
        <v>2</v>
      </c>
      <c r="I2205" t="s">
        <v>439</v>
      </c>
      <c r="J2205" t="s">
        <v>2475</v>
      </c>
      <c r="K2205">
        <v>26</v>
      </c>
    </row>
    <row r="2206" spans="5:11" ht="12.75">
      <c r="E2206" s="199">
        <f t="shared" si="0"/>
        <v>0</v>
      </c>
      <c r="F2206">
        <v>4</v>
      </c>
      <c r="G2206">
        <v>13</v>
      </c>
      <c r="H2206">
        <v>2</v>
      </c>
      <c r="I2206" t="s">
        <v>439</v>
      </c>
      <c r="J2206" t="s">
        <v>2476</v>
      </c>
      <c r="K2206">
        <v>26</v>
      </c>
    </row>
    <row r="2207" spans="5:11" ht="12.75">
      <c r="E2207" s="199">
        <f t="shared" si="0"/>
        <v>0</v>
      </c>
      <c r="F2207">
        <v>4</v>
      </c>
      <c r="G2207">
        <v>14</v>
      </c>
      <c r="H2207">
        <v>2</v>
      </c>
      <c r="I2207" t="s">
        <v>439</v>
      </c>
      <c r="J2207" t="s">
        <v>2477</v>
      </c>
      <c r="K2207">
        <v>26</v>
      </c>
    </row>
    <row r="2208" spans="5:11" ht="12.75">
      <c r="E2208" s="199">
        <f t="shared" si="0"/>
        <v>0</v>
      </c>
      <c r="F2208">
        <v>4</v>
      </c>
      <c r="G2208">
        <v>15</v>
      </c>
      <c r="H2208">
        <v>2</v>
      </c>
      <c r="I2208" t="s">
        <v>439</v>
      </c>
      <c r="J2208" t="s">
        <v>2478</v>
      </c>
      <c r="K2208">
        <v>26</v>
      </c>
    </row>
    <row r="2209" spans="5:11" ht="12.75">
      <c r="E2209" s="199">
        <f t="shared" si="0"/>
        <v>0</v>
      </c>
      <c r="F2209">
        <v>4</v>
      </c>
      <c r="G2209">
        <v>16</v>
      </c>
      <c r="H2209">
        <v>2</v>
      </c>
      <c r="I2209" t="s">
        <v>439</v>
      </c>
      <c r="J2209" t="s">
        <v>2479</v>
      </c>
      <c r="K2209">
        <v>26</v>
      </c>
    </row>
    <row r="2210" spans="5:11" ht="12.75">
      <c r="E2210" s="199">
        <f t="shared" si="0"/>
        <v>0</v>
      </c>
      <c r="F2210">
        <v>4</v>
      </c>
      <c r="G2210">
        <v>17</v>
      </c>
      <c r="H2210">
        <v>2</v>
      </c>
      <c r="I2210" t="s">
        <v>439</v>
      </c>
      <c r="J2210" t="s">
        <v>2480</v>
      </c>
      <c r="K2210">
        <v>26</v>
      </c>
    </row>
    <row r="2211" spans="5:11" ht="12.75">
      <c r="E2211" s="199">
        <f t="shared" si="0"/>
        <v>0</v>
      </c>
      <c r="F2211">
        <v>4</v>
      </c>
      <c r="G2211">
        <v>18</v>
      </c>
      <c r="H2211">
        <v>2</v>
      </c>
      <c r="I2211" t="s">
        <v>439</v>
      </c>
      <c r="J2211" t="s">
        <v>2481</v>
      </c>
      <c r="K2211">
        <v>26</v>
      </c>
    </row>
    <row r="2212" spans="5:11" ht="12.75">
      <c r="E2212" s="199">
        <f t="shared" si="0"/>
        <v>0</v>
      </c>
      <c r="F2212">
        <v>4</v>
      </c>
      <c r="G2212">
        <v>19</v>
      </c>
      <c r="H2212">
        <v>2</v>
      </c>
      <c r="I2212" t="s">
        <v>439</v>
      </c>
      <c r="J2212" t="s">
        <v>2482</v>
      </c>
      <c r="K2212">
        <v>26</v>
      </c>
    </row>
    <row r="2213" spans="5:11" ht="12.75">
      <c r="E2213" s="199">
        <f t="shared" si="0"/>
        <v>0</v>
      </c>
      <c r="F2213">
        <v>5</v>
      </c>
      <c r="G2213">
        <v>0</v>
      </c>
      <c r="H2213">
        <v>0</v>
      </c>
      <c r="I2213" t="s">
        <v>435</v>
      </c>
      <c r="J2213" t="s">
        <v>2483</v>
      </c>
      <c r="K2213">
        <v>26</v>
      </c>
    </row>
    <row r="2214" spans="5:11" ht="12.75">
      <c r="E2214" s="199">
        <f t="shared" si="0"/>
        <v>0</v>
      </c>
      <c r="F2214">
        <v>5</v>
      </c>
      <c r="G2214">
        <v>1</v>
      </c>
      <c r="H2214">
        <v>2</v>
      </c>
      <c r="I2214" t="s">
        <v>439</v>
      </c>
      <c r="J2214" t="s">
        <v>2484</v>
      </c>
      <c r="K2214">
        <v>26</v>
      </c>
    </row>
    <row r="2215" spans="5:11" ht="12.75">
      <c r="E2215" s="199">
        <f t="shared" si="0"/>
        <v>0</v>
      </c>
      <c r="F2215">
        <v>5</v>
      </c>
      <c r="G2215">
        <v>2</v>
      </c>
      <c r="H2215">
        <v>2</v>
      </c>
      <c r="I2215" t="s">
        <v>439</v>
      </c>
      <c r="J2215" t="s">
        <v>2485</v>
      </c>
      <c r="K2215">
        <v>26</v>
      </c>
    </row>
    <row r="2216" spans="5:11" ht="12.75">
      <c r="E2216" s="199">
        <f t="shared" si="0"/>
        <v>0</v>
      </c>
      <c r="F2216">
        <v>5</v>
      </c>
      <c r="G2216">
        <v>3</v>
      </c>
      <c r="H2216">
        <v>3</v>
      </c>
      <c r="I2216" t="s">
        <v>439</v>
      </c>
      <c r="J2216" t="s">
        <v>2486</v>
      </c>
      <c r="K2216">
        <v>26</v>
      </c>
    </row>
    <row r="2217" spans="5:11" ht="12.75">
      <c r="E2217" s="199">
        <f t="shared" si="0"/>
        <v>0</v>
      </c>
      <c r="F2217">
        <v>5</v>
      </c>
      <c r="G2217">
        <v>4</v>
      </c>
      <c r="H2217">
        <v>2</v>
      </c>
      <c r="I2217" t="s">
        <v>439</v>
      </c>
      <c r="J2217" t="s">
        <v>2487</v>
      </c>
      <c r="K2217">
        <v>26</v>
      </c>
    </row>
    <row r="2218" spans="5:11" ht="12.75">
      <c r="E2218" s="199">
        <f t="shared" si="0"/>
        <v>0</v>
      </c>
      <c r="F2218">
        <v>5</v>
      </c>
      <c r="G2218">
        <v>5</v>
      </c>
      <c r="H2218">
        <v>2</v>
      </c>
      <c r="I2218" t="s">
        <v>439</v>
      </c>
      <c r="J2218" t="s">
        <v>2488</v>
      </c>
      <c r="K2218">
        <v>26</v>
      </c>
    </row>
    <row r="2219" spans="5:11" ht="12.75">
      <c r="E2219" s="199">
        <f t="shared" si="0"/>
        <v>0</v>
      </c>
      <c r="F2219">
        <v>5</v>
      </c>
      <c r="G2219">
        <v>6</v>
      </c>
      <c r="H2219">
        <v>2</v>
      </c>
      <c r="I2219" t="s">
        <v>439</v>
      </c>
      <c r="J2219" t="s">
        <v>2489</v>
      </c>
      <c r="K2219">
        <v>26</v>
      </c>
    </row>
    <row r="2220" spans="5:11" ht="12.75">
      <c r="E2220" s="199">
        <f t="shared" si="0"/>
        <v>0</v>
      </c>
      <c r="F2220">
        <v>5</v>
      </c>
      <c r="G2220">
        <v>7</v>
      </c>
      <c r="H2220">
        <v>2</v>
      </c>
      <c r="I2220" t="s">
        <v>439</v>
      </c>
      <c r="J2220" t="s">
        <v>2490</v>
      </c>
      <c r="K2220">
        <v>26</v>
      </c>
    </row>
    <row r="2221" spans="5:11" ht="12.75">
      <c r="E2221" s="199">
        <f t="shared" si="0"/>
        <v>0</v>
      </c>
      <c r="F2221">
        <v>5</v>
      </c>
      <c r="G2221">
        <v>8</v>
      </c>
      <c r="H2221">
        <v>3</v>
      </c>
      <c r="I2221" t="s">
        <v>439</v>
      </c>
      <c r="J2221" t="s">
        <v>2491</v>
      </c>
      <c r="K2221">
        <v>26</v>
      </c>
    </row>
    <row r="2222" spans="5:11" ht="12.75">
      <c r="E2222" s="199">
        <f t="shared" si="0"/>
        <v>0</v>
      </c>
      <c r="F2222">
        <v>6</v>
      </c>
      <c r="G2222">
        <v>0</v>
      </c>
      <c r="H2222">
        <v>0</v>
      </c>
      <c r="I2222" t="s">
        <v>435</v>
      </c>
      <c r="J2222" t="s">
        <v>2492</v>
      </c>
      <c r="K2222">
        <v>26</v>
      </c>
    </row>
    <row r="2223" spans="5:11" ht="12.75">
      <c r="E2223" s="199">
        <f t="shared" si="0"/>
        <v>0</v>
      </c>
      <c r="F2223">
        <v>6</v>
      </c>
      <c r="G2223">
        <v>1</v>
      </c>
      <c r="H2223">
        <v>2</v>
      </c>
      <c r="I2223" t="s">
        <v>439</v>
      </c>
      <c r="J2223" t="s">
        <v>2493</v>
      </c>
      <c r="K2223">
        <v>26</v>
      </c>
    </row>
    <row r="2224" spans="5:11" ht="12.75">
      <c r="E2224" s="199">
        <f t="shared" si="0"/>
        <v>0</v>
      </c>
      <c r="F2224">
        <v>6</v>
      </c>
      <c r="G2224">
        <v>2</v>
      </c>
      <c r="H2224">
        <v>2</v>
      </c>
      <c r="I2224" t="s">
        <v>439</v>
      </c>
      <c r="J2224" t="s">
        <v>2494</v>
      </c>
      <c r="K2224">
        <v>26</v>
      </c>
    </row>
    <row r="2225" spans="5:11" ht="12.75">
      <c r="E2225" s="199">
        <f t="shared" si="0"/>
        <v>0</v>
      </c>
      <c r="F2225">
        <v>6</v>
      </c>
      <c r="G2225">
        <v>3</v>
      </c>
      <c r="H2225">
        <v>2</v>
      </c>
      <c r="I2225" t="s">
        <v>439</v>
      </c>
      <c r="J2225" t="s">
        <v>2495</v>
      </c>
      <c r="K2225">
        <v>26</v>
      </c>
    </row>
    <row r="2226" spans="5:11" ht="12.75">
      <c r="E2226" s="199">
        <f t="shared" si="0"/>
        <v>0</v>
      </c>
      <c r="F2226">
        <v>6</v>
      </c>
      <c r="G2226">
        <v>4</v>
      </c>
      <c r="H2226">
        <v>3</v>
      </c>
      <c r="I2226" t="s">
        <v>439</v>
      </c>
      <c r="J2226" t="s">
        <v>2324</v>
      </c>
      <c r="K2226">
        <v>26</v>
      </c>
    </row>
    <row r="2227" spans="5:11" ht="12.75">
      <c r="E2227" s="199">
        <f t="shared" si="0"/>
        <v>0</v>
      </c>
      <c r="F2227">
        <v>6</v>
      </c>
      <c r="G2227">
        <v>5</v>
      </c>
      <c r="H2227">
        <v>3</v>
      </c>
      <c r="I2227" t="s">
        <v>439</v>
      </c>
      <c r="J2227" t="s">
        <v>2496</v>
      </c>
      <c r="K2227">
        <v>26</v>
      </c>
    </row>
    <row r="2228" spans="5:11" ht="12.75">
      <c r="E2228" s="199">
        <f t="shared" si="0"/>
        <v>0</v>
      </c>
      <c r="F2228">
        <v>6</v>
      </c>
      <c r="G2228">
        <v>6</v>
      </c>
      <c r="H2228">
        <v>2</v>
      </c>
      <c r="I2228" t="s">
        <v>439</v>
      </c>
      <c r="J2228" t="s">
        <v>2497</v>
      </c>
      <c r="K2228">
        <v>26</v>
      </c>
    </row>
    <row r="2229" spans="5:11" ht="12.75">
      <c r="E2229" s="199">
        <f t="shared" si="0"/>
        <v>0</v>
      </c>
      <c r="F2229">
        <v>6</v>
      </c>
      <c r="G2229">
        <v>7</v>
      </c>
      <c r="H2229">
        <v>2</v>
      </c>
      <c r="I2229" t="s">
        <v>439</v>
      </c>
      <c r="J2229" t="s">
        <v>2498</v>
      </c>
      <c r="K2229">
        <v>26</v>
      </c>
    </row>
    <row r="2230" spans="5:11" ht="12.75">
      <c r="E2230" s="199">
        <f t="shared" si="0"/>
        <v>0</v>
      </c>
      <c r="F2230">
        <v>6</v>
      </c>
      <c r="G2230">
        <v>8</v>
      </c>
      <c r="H2230">
        <v>2</v>
      </c>
      <c r="I2230" t="s">
        <v>439</v>
      </c>
      <c r="J2230" t="s">
        <v>2499</v>
      </c>
      <c r="K2230">
        <v>26</v>
      </c>
    </row>
    <row r="2231" spans="5:11" ht="12.75">
      <c r="E2231" s="199">
        <f t="shared" si="0"/>
        <v>0</v>
      </c>
      <c r="F2231">
        <v>7</v>
      </c>
      <c r="G2231">
        <v>0</v>
      </c>
      <c r="H2231">
        <v>0</v>
      </c>
      <c r="I2231" t="s">
        <v>435</v>
      </c>
      <c r="J2231" t="s">
        <v>2500</v>
      </c>
      <c r="K2231">
        <v>26</v>
      </c>
    </row>
    <row r="2232" spans="5:11" ht="12.75">
      <c r="E2232" s="199">
        <f t="shared" si="0"/>
        <v>0</v>
      </c>
      <c r="F2232">
        <v>7</v>
      </c>
      <c r="G2232">
        <v>1</v>
      </c>
      <c r="H2232">
        <v>1</v>
      </c>
      <c r="I2232" t="s">
        <v>439</v>
      </c>
      <c r="J2232" t="s">
        <v>2501</v>
      </c>
      <c r="K2232">
        <v>26</v>
      </c>
    </row>
    <row r="2233" spans="5:11" ht="12.75">
      <c r="E2233" s="199">
        <f t="shared" si="0"/>
        <v>0</v>
      </c>
      <c r="F2233">
        <v>7</v>
      </c>
      <c r="G2233">
        <v>2</v>
      </c>
      <c r="H2233">
        <v>2</v>
      </c>
      <c r="I2233" t="s">
        <v>439</v>
      </c>
      <c r="J2233" t="s">
        <v>2502</v>
      </c>
      <c r="K2233">
        <v>26</v>
      </c>
    </row>
    <row r="2234" spans="5:11" ht="12.75">
      <c r="E2234" s="199">
        <f t="shared" si="0"/>
        <v>0</v>
      </c>
      <c r="F2234">
        <v>7</v>
      </c>
      <c r="G2234">
        <v>3</v>
      </c>
      <c r="H2234">
        <v>2</v>
      </c>
      <c r="I2234" t="s">
        <v>439</v>
      </c>
      <c r="J2234" t="s">
        <v>2503</v>
      </c>
      <c r="K2234">
        <v>26</v>
      </c>
    </row>
    <row r="2235" spans="5:11" ht="12.75">
      <c r="E2235" s="199">
        <f t="shared" si="0"/>
        <v>0</v>
      </c>
      <c r="F2235">
        <v>7</v>
      </c>
      <c r="G2235">
        <v>4</v>
      </c>
      <c r="H2235">
        <v>3</v>
      </c>
      <c r="I2235" t="s">
        <v>439</v>
      </c>
      <c r="J2235" t="s">
        <v>2504</v>
      </c>
      <c r="K2235">
        <v>26</v>
      </c>
    </row>
    <row r="2236" spans="5:11" ht="12.75">
      <c r="E2236" s="199">
        <f t="shared" si="0"/>
        <v>0</v>
      </c>
      <c r="F2236">
        <v>7</v>
      </c>
      <c r="G2236">
        <v>5</v>
      </c>
      <c r="H2236">
        <v>3</v>
      </c>
      <c r="I2236" t="s">
        <v>439</v>
      </c>
      <c r="J2236" t="s">
        <v>2505</v>
      </c>
      <c r="K2236">
        <v>26</v>
      </c>
    </row>
    <row r="2237" spans="5:11" ht="12.75">
      <c r="E2237" s="199">
        <f t="shared" si="0"/>
        <v>0</v>
      </c>
      <c r="F2237">
        <v>7</v>
      </c>
      <c r="G2237">
        <v>6</v>
      </c>
      <c r="H2237">
        <v>2</v>
      </c>
      <c r="I2237" t="s">
        <v>439</v>
      </c>
      <c r="J2237" t="s">
        <v>2506</v>
      </c>
      <c r="K2237">
        <v>26</v>
      </c>
    </row>
    <row r="2238" spans="5:11" ht="12.75">
      <c r="E2238" s="199">
        <f t="shared" si="0"/>
        <v>0</v>
      </c>
      <c r="F2238">
        <v>8</v>
      </c>
      <c r="G2238">
        <v>0</v>
      </c>
      <c r="H2238">
        <v>0</v>
      </c>
      <c r="I2238" t="s">
        <v>435</v>
      </c>
      <c r="J2238" t="s">
        <v>2507</v>
      </c>
      <c r="K2238">
        <v>26</v>
      </c>
    </row>
    <row r="2239" spans="5:11" ht="12.75">
      <c r="E2239" s="199">
        <f t="shared" si="0"/>
        <v>0</v>
      </c>
      <c r="F2239">
        <v>8</v>
      </c>
      <c r="G2239">
        <v>1</v>
      </c>
      <c r="H2239">
        <v>3</v>
      </c>
      <c r="I2239" t="s">
        <v>439</v>
      </c>
      <c r="J2239" t="s">
        <v>2508</v>
      </c>
      <c r="K2239">
        <v>26</v>
      </c>
    </row>
    <row r="2240" spans="5:11" ht="12.75">
      <c r="E2240" s="199">
        <f t="shared" si="0"/>
        <v>0</v>
      </c>
      <c r="F2240">
        <v>8</v>
      </c>
      <c r="G2240">
        <v>2</v>
      </c>
      <c r="H2240">
        <v>2</v>
      </c>
      <c r="I2240" t="s">
        <v>439</v>
      </c>
      <c r="J2240" t="s">
        <v>2509</v>
      </c>
      <c r="K2240">
        <v>26</v>
      </c>
    </row>
    <row r="2241" spans="5:11" ht="12.75">
      <c r="E2241" s="199">
        <f t="shared" si="0"/>
        <v>0</v>
      </c>
      <c r="F2241">
        <v>8</v>
      </c>
      <c r="G2241">
        <v>3</v>
      </c>
      <c r="H2241">
        <v>2</v>
      </c>
      <c r="I2241" t="s">
        <v>439</v>
      </c>
      <c r="J2241" t="s">
        <v>2510</v>
      </c>
      <c r="K2241">
        <v>26</v>
      </c>
    </row>
    <row r="2242" spans="5:11" ht="12.75">
      <c r="E2242" s="199">
        <f t="shared" si="0"/>
        <v>0</v>
      </c>
      <c r="F2242">
        <v>8</v>
      </c>
      <c r="G2242">
        <v>4</v>
      </c>
      <c r="H2242">
        <v>3</v>
      </c>
      <c r="I2242" t="s">
        <v>439</v>
      </c>
      <c r="J2242" t="s">
        <v>2511</v>
      </c>
      <c r="K2242">
        <v>26</v>
      </c>
    </row>
    <row r="2243" spans="5:11" ht="12.75">
      <c r="E2243" s="199">
        <f t="shared" si="0"/>
        <v>0</v>
      </c>
      <c r="F2243">
        <v>8</v>
      </c>
      <c r="G2243">
        <v>5</v>
      </c>
      <c r="H2243">
        <v>2</v>
      </c>
      <c r="I2243" t="s">
        <v>439</v>
      </c>
      <c r="J2243" t="s">
        <v>2512</v>
      </c>
      <c r="K2243">
        <v>26</v>
      </c>
    </row>
    <row r="2244" spans="5:11" ht="12.75">
      <c r="E2244" s="199">
        <f t="shared" si="0"/>
        <v>0</v>
      </c>
      <c r="F2244">
        <v>9</v>
      </c>
      <c r="G2244">
        <v>0</v>
      </c>
      <c r="H2244">
        <v>0</v>
      </c>
      <c r="I2244" t="s">
        <v>435</v>
      </c>
      <c r="J2244" t="s">
        <v>2513</v>
      </c>
      <c r="K2244">
        <v>26</v>
      </c>
    </row>
    <row r="2245" spans="5:11" ht="12.75">
      <c r="E2245" s="199">
        <f t="shared" si="0"/>
        <v>0</v>
      </c>
      <c r="F2245">
        <v>9</v>
      </c>
      <c r="G2245">
        <v>1</v>
      </c>
      <c r="H2245">
        <v>1</v>
      </c>
      <c r="I2245" t="s">
        <v>439</v>
      </c>
      <c r="J2245" t="s">
        <v>2514</v>
      </c>
      <c r="K2245">
        <v>26</v>
      </c>
    </row>
    <row r="2246" spans="5:11" ht="12.75">
      <c r="E2246" s="199">
        <f t="shared" si="0"/>
        <v>0</v>
      </c>
      <c r="F2246">
        <v>9</v>
      </c>
      <c r="G2246">
        <v>2</v>
      </c>
      <c r="H2246">
        <v>2</v>
      </c>
      <c r="I2246" t="s">
        <v>439</v>
      </c>
      <c r="J2246" t="s">
        <v>2515</v>
      </c>
      <c r="K2246">
        <v>26</v>
      </c>
    </row>
    <row r="2247" spans="5:11" ht="12.75">
      <c r="E2247" s="199">
        <f t="shared" si="0"/>
        <v>0</v>
      </c>
      <c r="F2247">
        <v>9</v>
      </c>
      <c r="G2247">
        <v>3</v>
      </c>
      <c r="H2247">
        <v>2</v>
      </c>
      <c r="I2247" t="s">
        <v>439</v>
      </c>
      <c r="J2247" t="s">
        <v>2516</v>
      </c>
      <c r="K2247">
        <v>26</v>
      </c>
    </row>
    <row r="2248" spans="5:11" ht="12.75">
      <c r="E2248" s="199">
        <f t="shared" si="0"/>
        <v>0</v>
      </c>
      <c r="F2248">
        <v>9</v>
      </c>
      <c r="G2248">
        <v>4</v>
      </c>
      <c r="H2248">
        <v>3</v>
      </c>
      <c r="I2248" t="s">
        <v>439</v>
      </c>
      <c r="J2248" t="s">
        <v>2517</v>
      </c>
      <c r="K2248">
        <v>26</v>
      </c>
    </row>
    <row r="2249" spans="5:11" ht="12.75">
      <c r="E2249" s="199">
        <f t="shared" si="0"/>
        <v>0</v>
      </c>
      <c r="F2249">
        <v>9</v>
      </c>
      <c r="G2249">
        <v>5</v>
      </c>
      <c r="H2249">
        <v>2</v>
      </c>
      <c r="I2249" t="s">
        <v>439</v>
      </c>
      <c r="J2249" t="s">
        <v>2518</v>
      </c>
      <c r="K2249">
        <v>26</v>
      </c>
    </row>
    <row r="2250" spans="5:11" ht="12.75">
      <c r="E2250" s="199">
        <f t="shared" si="0"/>
        <v>0</v>
      </c>
      <c r="F2250">
        <v>9</v>
      </c>
      <c r="G2250">
        <v>6</v>
      </c>
      <c r="H2250">
        <v>2</v>
      </c>
      <c r="I2250" t="s">
        <v>439</v>
      </c>
      <c r="J2250" t="s">
        <v>2519</v>
      </c>
      <c r="K2250">
        <v>26</v>
      </c>
    </row>
    <row r="2251" spans="5:11" ht="12.75">
      <c r="E2251" s="199">
        <f t="shared" si="0"/>
        <v>0</v>
      </c>
      <c r="F2251">
        <v>9</v>
      </c>
      <c r="G2251">
        <v>7</v>
      </c>
      <c r="H2251">
        <v>2</v>
      </c>
      <c r="I2251" t="s">
        <v>439</v>
      </c>
      <c r="J2251" t="s">
        <v>2520</v>
      </c>
      <c r="K2251">
        <v>26</v>
      </c>
    </row>
    <row r="2252" spans="5:11" ht="12.75">
      <c r="E2252" s="199">
        <f t="shared" si="0"/>
        <v>0</v>
      </c>
      <c r="F2252">
        <v>9</v>
      </c>
      <c r="G2252">
        <v>8</v>
      </c>
      <c r="H2252">
        <v>2</v>
      </c>
      <c r="I2252" t="s">
        <v>439</v>
      </c>
      <c r="J2252" t="s">
        <v>2521</v>
      </c>
      <c r="K2252">
        <v>26</v>
      </c>
    </row>
    <row r="2253" spans="5:11" ht="12.75">
      <c r="E2253" s="199">
        <f t="shared" si="0"/>
        <v>0</v>
      </c>
      <c r="F2253">
        <v>9</v>
      </c>
      <c r="G2253">
        <v>9</v>
      </c>
      <c r="H2253">
        <v>3</v>
      </c>
      <c r="I2253" t="s">
        <v>439</v>
      </c>
      <c r="J2253" t="s">
        <v>2522</v>
      </c>
      <c r="K2253">
        <v>26</v>
      </c>
    </row>
    <row r="2254" spans="5:11" ht="12.75">
      <c r="E2254" s="199">
        <f t="shared" si="0"/>
        <v>0</v>
      </c>
      <c r="F2254">
        <v>10</v>
      </c>
      <c r="G2254">
        <v>0</v>
      </c>
      <c r="H2254">
        <v>0</v>
      </c>
      <c r="I2254" t="s">
        <v>435</v>
      </c>
      <c r="J2254" t="s">
        <v>2523</v>
      </c>
      <c r="K2254">
        <v>26</v>
      </c>
    </row>
    <row r="2255" spans="5:11" ht="12.75">
      <c r="E2255" s="199">
        <f t="shared" si="0"/>
        <v>0</v>
      </c>
      <c r="F2255">
        <v>10</v>
      </c>
      <c r="G2255">
        <v>1</v>
      </c>
      <c r="H2255">
        <v>1</v>
      </c>
      <c r="I2255" t="s">
        <v>439</v>
      </c>
      <c r="J2255" t="s">
        <v>2524</v>
      </c>
      <c r="K2255">
        <v>26</v>
      </c>
    </row>
    <row r="2256" spans="5:11" ht="12.75">
      <c r="E2256" s="199">
        <f t="shared" si="0"/>
        <v>0</v>
      </c>
      <c r="F2256">
        <v>10</v>
      </c>
      <c r="G2256">
        <v>2</v>
      </c>
      <c r="H2256">
        <v>2</v>
      </c>
      <c r="I2256" t="s">
        <v>439</v>
      </c>
      <c r="J2256" t="s">
        <v>2525</v>
      </c>
      <c r="K2256">
        <v>26</v>
      </c>
    </row>
    <row r="2257" spans="5:11" ht="12.75">
      <c r="E2257" s="199">
        <f t="shared" si="0"/>
        <v>0</v>
      </c>
      <c r="F2257">
        <v>10</v>
      </c>
      <c r="G2257">
        <v>3</v>
      </c>
      <c r="H2257">
        <v>2</v>
      </c>
      <c r="I2257" t="s">
        <v>439</v>
      </c>
      <c r="J2257" t="s">
        <v>2526</v>
      </c>
      <c r="K2257">
        <v>26</v>
      </c>
    </row>
    <row r="2258" spans="5:11" ht="12.75">
      <c r="E2258" s="199">
        <f t="shared" si="0"/>
        <v>0</v>
      </c>
      <c r="F2258">
        <v>10</v>
      </c>
      <c r="G2258">
        <v>4</v>
      </c>
      <c r="H2258">
        <v>2</v>
      </c>
      <c r="I2258" t="s">
        <v>439</v>
      </c>
      <c r="J2258" t="s">
        <v>2527</v>
      </c>
      <c r="K2258">
        <v>26</v>
      </c>
    </row>
    <row r="2259" spans="5:11" ht="12.75">
      <c r="E2259" s="199">
        <f t="shared" si="0"/>
        <v>0</v>
      </c>
      <c r="F2259">
        <v>10</v>
      </c>
      <c r="G2259">
        <v>5</v>
      </c>
      <c r="H2259">
        <v>3</v>
      </c>
      <c r="I2259" t="s">
        <v>439</v>
      </c>
      <c r="J2259" t="s">
        <v>2528</v>
      </c>
      <c r="K2259">
        <v>26</v>
      </c>
    </row>
    <row r="2260" spans="5:11" ht="12.75">
      <c r="E2260" s="199">
        <f t="shared" si="0"/>
        <v>0</v>
      </c>
      <c r="F2260">
        <v>11</v>
      </c>
      <c r="G2260">
        <v>0</v>
      </c>
      <c r="H2260">
        <v>0</v>
      </c>
      <c r="I2260" t="s">
        <v>435</v>
      </c>
      <c r="J2260" t="s">
        <v>2529</v>
      </c>
      <c r="K2260">
        <v>26</v>
      </c>
    </row>
    <row r="2261" spans="5:11" ht="12.75">
      <c r="E2261" s="199">
        <f t="shared" si="0"/>
        <v>0</v>
      </c>
      <c r="F2261">
        <v>11</v>
      </c>
      <c r="G2261">
        <v>1</v>
      </c>
      <c r="H2261">
        <v>1</v>
      </c>
      <c r="I2261" t="s">
        <v>439</v>
      </c>
      <c r="J2261" t="s">
        <v>2530</v>
      </c>
      <c r="K2261">
        <v>26</v>
      </c>
    </row>
    <row r="2262" spans="5:11" ht="12.75">
      <c r="E2262" s="199">
        <f t="shared" si="0"/>
        <v>0</v>
      </c>
      <c r="F2262">
        <v>11</v>
      </c>
      <c r="G2262">
        <v>2</v>
      </c>
      <c r="H2262">
        <v>2</v>
      </c>
      <c r="I2262" t="s">
        <v>439</v>
      </c>
      <c r="J2262" t="s">
        <v>1087</v>
      </c>
      <c r="K2262">
        <v>26</v>
      </c>
    </row>
    <row r="2263" spans="5:11" ht="12.75">
      <c r="E2263" s="199">
        <f t="shared" si="0"/>
        <v>0</v>
      </c>
      <c r="F2263">
        <v>11</v>
      </c>
      <c r="G2263">
        <v>3</v>
      </c>
      <c r="H2263">
        <v>2</v>
      </c>
      <c r="I2263" t="s">
        <v>439</v>
      </c>
      <c r="J2263" t="s">
        <v>2531</v>
      </c>
      <c r="K2263">
        <v>26</v>
      </c>
    </row>
    <row r="2264" spans="5:11" ht="12.75">
      <c r="E2264" s="199">
        <f t="shared" si="0"/>
        <v>0</v>
      </c>
      <c r="F2264">
        <v>11</v>
      </c>
      <c r="G2264">
        <v>4</v>
      </c>
      <c r="H2264">
        <v>2</v>
      </c>
      <c r="I2264" t="s">
        <v>439</v>
      </c>
      <c r="J2264" t="s">
        <v>2532</v>
      </c>
      <c r="K2264">
        <v>26</v>
      </c>
    </row>
    <row r="2265" spans="5:11" ht="12.75">
      <c r="E2265" s="199">
        <f t="shared" si="0"/>
        <v>0</v>
      </c>
      <c r="F2265">
        <v>11</v>
      </c>
      <c r="G2265">
        <v>5</v>
      </c>
      <c r="H2265">
        <v>3</v>
      </c>
      <c r="I2265" t="s">
        <v>439</v>
      </c>
      <c r="J2265" t="s">
        <v>2533</v>
      </c>
      <c r="K2265">
        <v>26</v>
      </c>
    </row>
    <row r="2266" spans="5:11" ht="12.75">
      <c r="E2266" s="199">
        <f t="shared" si="0"/>
        <v>0</v>
      </c>
      <c r="F2266">
        <v>12</v>
      </c>
      <c r="G2266">
        <v>0</v>
      </c>
      <c r="H2266">
        <v>0</v>
      </c>
      <c r="I2266" t="s">
        <v>435</v>
      </c>
      <c r="J2266" t="s">
        <v>2534</v>
      </c>
      <c r="K2266">
        <v>26</v>
      </c>
    </row>
    <row r="2267" spans="5:11" ht="12.75">
      <c r="E2267" s="199">
        <f t="shared" si="0"/>
        <v>0</v>
      </c>
      <c r="F2267">
        <v>12</v>
      </c>
      <c r="G2267">
        <v>1</v>
      </c>
      <c r="H2267">
        <v>2</v>
      </c>
      <c r="I2267" t="s">
        <v>439</v>
      </c>
      <c r="J2267" t="s">
        <v>2535</v>
      </c>
      <c r="K2267">
        <v>26</v>
      </c>
    </row>
    <row r="2268" spans="5:11" ht="12.75">
      <c r="E2268" s="199">
        <f t="shared" si="0"/>
        <v>0</v>
      </c>
      <c r="F2268">
        <v>12</v>
      </c>
      <c r="G2268">
        <v>2</v>
      </c>
      <c r="H2268">
        <v>2</v>
      </c>
      <c r="I2268" t="s">
        <v>439</v>
      </c>
      <c r="J2268" t="s">
        <v>1256</v>
      </c>
      <c r="K2268">
        <v>26</v>
      </c>
    </row>
    <row r="2269" spans="5:11" ht="12.75">
      <c r="E2269" s="199">
        <f t="shared" si="0"/>
        <v>0</v>
      </c>
      <c r="F2269">
        <v>12</v>
      </c>
      <c r="G2269">
        <v>3</v>
      </c>
      <c r="H2269">
        <v>2</v>
      </c>
      <c r="I2269" t="s">
        <v>439</v>
      </c>
      <c r="J2269" t="s">
        <v>553</v>
      </c>
      <c r="K2269">
        <v>26</v>
      </c>
    </row>
    <row r="2270" spans="5:11" ht="12.75">
      <c r="E2270" s="199">
        <f t="shared" si="0"/>
        <v>0</v>
      </c>
      <c r="F2270">
        <v>12</v>
      </c>
      <c r="G2270">
        <v>4</v>
      </c>
      <c r="H2270">
        <v>3</v>
      </c>
      <c r="I2270" t="s">
        <v>439</v>
      </c>
      <c r="J2270" t="s">
        <v>663</v>
      </c>
      <c r="K2270">
        <v>26</v>
      </c>
    </row>
    <row r="2271" spans="5:11" ht="12.75">
      <c r="E2271" s="199">
        <f t="shared" si="0"/>
        <v>0</v>
      </c>
      <c r="F2271">
        <v>12</v>
      </c>
      <c r="G2271">
        <v>5</v>
      </c>
      <c r="H2271">
        <v>3</v>
      </c>
      <c r="I2271" t="s">
        <v>439</v>
      </c>
      <c r="J2271" t="s">
        <v>2536</v>
      </c>
      <c r="K2271">
        <v>26</v>
      </c>
    </row>
    <row r="2272" spans="5:11" ht="12.75">
      <c r="E2272" s="199">
        <f t="shared" si="0"/>
        <v>0</v>
      </c>
      <c r="F2272">
        <v>12</v>
      </c>
      <c r="G2272">
        <v>6</v>
      </c>
      <c r="H2272">
        <v>2</v>
      </c>
      <c r="I2272" t="s">
        <v>439</v>
      </c>
      <c r="J2272" t="s">
        <v>2537</v>
      </c>
      <c r="K2272">
        <v>26</v>
      </c>
    </row>
    <row r="2273" spans="5:11" ht="12.75">
      <c r="E2273" s="199">
        <f t="shared" si="0"/>
        <v>0</v>
      </c>
      <c r="F2273">
        <v>12</v>
      </c>
      <c r="G2273">
        <v>7</v>
      </c>
      <c r="H2273">
        <v>3</v>
      </c>
      <c r="I2273" t="s">
        <v>439</v>
      </c>
      <c r="J2273" t="s">
        <v>2538</v>
      </c>
      <c r="K2273">
        <v>26</v>
      </c>
    </row>
    <row r="2274" spans="5:11" ht="12.75">
      <c r="E2274" s="199">
        <f t="shared" si="0"/>
        <v>0</v>
      </c>
      <c r="F2274">
        <v>12</v>
      </c>
      <c r="G2274">
        <v>8</v>
      </c>
      <c r="H2274">
        <v>2</v>
      </c>
      <c r="I2274" t="s">
        <v>439</v>
      </c>
      <c r="J2274" t="s">
        <v>2539</v>
      </c>
      <c r="K2274">
        <v>26</v>
      </c>
    </row>
    <row r="2275" spans="5:11" ht="12.75">
      <c r="E2275" s="199">
        <f t="shared" si="0"/>
        <v>0</v>
      </c>
      <c r="F2275">
        <v>13</v>
      </c>
      <c r="G2275">
        <v>0</v>
      </c>
      <c r="H2275">
        <v>0</v>
      </c>
      <c r="I2275" t="s">
        <v>435</v>
      </c>
      <c r="J2275" t="s">
        <v>2540</v>
      </c>
      <c r="K2275">
        <v>26</v>
      </c>
    </row>
    <row r="2276" spans="5:11" ht="12.75">
      <c r="E2276" s="199">
        <f t="shared" si="0"/>
        <v>0</v>
      </c>
      <c r="F2276">
        <v>13</v>
      </c>
      <c r="G2276">
        <v>1</v>
      </c>
      <c r="H2276">
        <v>2</v>
      </c>
      <c r="I2276" t="s">
        <v>439</v>
      </c>
      <c r="J2276" t="s">
        <v>2541</v>
      </c>
      <c r="K2276">
        <v>26</v>
      </c>
    </row>
    <row r="2277" spans="5:11" ht="12.75">
      <c r="E2277" s="199">
        <f t="shared" si="0"/>
        <v>0</v>
      </c>
      <c r="F2277">
        <v>13</v>
      </c>
      <c r="G2277">
        <v>2</v>
      </c>
      <c r="H2277">
        <v>2</v>
      </c>
      <c r="I2277" t="s">
        <v>439</v>
      </c>
      <c r="J2277" t="s">
        <v>2542</v>
      </c>
      <c r="K2277">
        <v>26</v>
      </c>
    </row>
    <row r="2278" spans="5:11" ht="12.75">
      <c r="E2278" s="199">
        <f t="shared" si="0"/>
        <v>0</v>
      </c>
      <c r="F2278">
        <v>13</v>
      </c>
      <c r="G2278">
        <v>3</v>
      </c>
      <c r="H2278">
        <v>2</v>
      </c>
      <c r="I2278" t="s">
        <v>439</v>
      </c>
      <c r="J2278" t="s">
        <v>2543</v>
      </c>
      <c r="K2278">
        <v>26</v>
      </c>
    </row>
    <row r="2279" spans="5:11" ht="12.75">
      <c r="E2279" s="199">
        <f t="shared" si="0"/>
        <v>0</v>
      </c>
      <c r="F2279">
        <v>13</v>
      </c>
      <c r="G2279">
        <v>4</v>
      </c>
      <c r="H2279">
        <v>2</v>
      </c>
      <c r="I2279" t="s">
        <v>439</v>
      </c>
      <c r="J2279" t="s">
        <v>520</v>
      </c>
      <c r="K2279">
        <v>26</v>
      </c>
    </row>
    <row r="2280" spans="5:11" ht="12.75">
      <c r="E2280" s="199">
        <f t="shared" si="0"/>
        <v>0</v>
      </c>
      <c r="F2280">
        <v>13</v>
      </c>
      <c r="G2280">
        <v>5</v>
      </c>
      <c r="H2280">
        <v>2</v>
      </c>
      <c r="I2280" t="s">
        <v>439</v>
      </c>
      <c r="J2280" t="s">
        <v>2544</v>
      </c>
      <c r="K2280">
        <v>26</v>
      </c>
    </row>
    <row r="2281" spans="5:11" ht="12.75">
      <c r="E2281" s="199">
        <f t="shared" si="0"/>
        <v>0</v>
      </c>
      <c r="F2281">
        <v>13</v>
      </c>
      <c r="G2281">
        <v>6</v>
      </c>
      <c r="H2281">
        <v>3</v>
      </c>
      <c r="I2281" t="s">
        <v>439</v>
      </c>
      <c r="J2281" t="s">
        <v>2545</v>
      </c>
      <c r="K2281">
        <v>26</v>
      </c>
    </row>
    <row r="2282" spans="5:11" ht="12.75">
      <c r="E2282" s="199">
        <f t="shared" si="0"/>
        <v>0</v>
      </c>
      <c r="F2282">
        <v>61</v>
      </c>
      <c r="G2282">
        <v>0</v>
      </c>
      <c r="H2282">
        <v>0</v>
      </c>
      <c r="I2282" t="s">
        <v>643</v>
      </c>
      <c r="J2282" t="s">
        <v>2546</v>
      </c>
      <c r="K2282">
        <v>26</v>
      </c>
    </row>
    <row r="2283" spans="5:11" ht="12.75">
      <c r="E2283" s="199">
        <f t="shared" si="0"/>
        <v>0</v>
      </c>
      <c r="F2283">
        <v>0</v>
      </c>
      <c r="G2283">
        <v>0</v>
      </c>
      <c r="H2283">
        <v>0</v>
      </c>
      <c r="I2283" t="s">
        <v>432</v>
      </c>
      <c r="J2283" t="s">
        <v>470</v>
      </c>
      <c r="K2283">
        <v>28</v>
      </c>
    </row>
    <row r="2284" spans="5:11" ht="12.75">
      <c r="E2284" s="199">
        <f t="shared" si="0"/>
        <v>0</v>
      </c>
      <c r="F2284">
        <v>1</v>
      </c>
      <c r="G2284">
        <v>0</v>
      </c>
      <c r="H2284">
        <v>0</v>
      </c>
      <c r="I2284" t="s">
        <v>435</v>
      </c>
      <c r="J2284" t="s">
        <v>2547</v>
      </c>
      <c r="K2284">
        <v>28</v>
      </c>
    </row>
    <row r="2285" spans="5:11" ht="12.75">
      <c r="E2285" s="199">
        <f t="shared" si="0"/>
        <v>0</v>
      </c>
      <c r="F2285">
        <v>1</v>
      </c>
      <c r="G2285">
        <v>1</v>
      </c>
      <c r="H2285">
        <v>1</v>
      </c>
      <c r="I2285" t="s">
        <v>439</v>
      </c>
      <c r="J2285" t="s">
        <v>2548</v>
      </c>
      <c r="K2285">
        <v>28</v>
      </c>
    </row>
    <row r="2286" spans="5:11" ht="12.75">
      <c r="E2286" s="199">
        <f t="shared" si="0"/>
        <v>0</v>
      </c>
      <c r="F2286">
        <v>1</v>
      </c>
      <c r="G2286">
        <v>2</v>
      </c>
      <c r="H2286">
        <v>1</v>
      </c>
      <c r="I2286" t="s">
        <v>439</v>
      </c>
      <c r="J2286" t="s">
        <v>2549</v>
      </c>
      <c r="K2286">
        <v>28</v>
      </c>
    </row>
    <row r="2287" spans="5:11" ht="12.75">
      <c r="E2287" s="199">
        <f t="shared" si="0"/>
        <v>0</v>
      </c>
      <c r="F2287">
        <v>1</v>
      </c>
      <c r="G2287">
        <v>3</v>
      </c>
      <c r="H2287">
        <v>2</v>
      </c>
      <c r="I2287" t="s">
        <v>439</v>
      </c>
      <c r="J2287" t="s">
        <v>2548</v>
      </c>
      <c r="K2287">
        <v>28</v>
      </c>
    </row>
    <row r="2288" spans="5:11" ht="12.75">
      <c r="E2288" s="199">
        <f t="shared" si="0"/>
        <v>0</v>
      </c>
      <c r="F2288">
        <v>1</v>
      </c>
      <c r="G2288">
        <v>4</v>
      </c>
      <c r="H2288">
        <v>3</v>
      </c>
      <c r="I2288" t="s">
        <v>439</v>
      </c>
      <c r="J2288" t="s">
        <v>2550</v>
      </c>
      <c r="K2288">
        <v>28</v>
      </c>
    </row>
    <row r="2289" spans="5:11" ht="12.75">
      <c r="E2289" s="199">
        <f t="shared" si="0"/>
        <v>0</v>
      </c>
      <c r="F2289">
        <v>1</v>
      </c>
      <c r="G2289">
        <v>5</v>
      </c>
      <c r="H2289">
        <v>2</v>
      </c>
      <c r="I2289" t="s">
        <v>439</v>
      </c>
      <c r="J2289" t="s">
        <v>2549</v>
      </c>
      <c r="K2289">
        <v>28</v>
      </c>
    </row>
    <row r="2290" spans="5:11" ht="12.75">
      <c r="E2290" s="199">
        <f t="shared" si="0"/>
        <v>0</v>
      </c>
      <c r="F2290">
        <v>1</v>
      </c>
      <c r="G2290">
        <v>6</v>
      </c>
      <c r="H2290">
        <v>3</v>
      </c>
      <c r="I2290" t="s">
        <v>439</v>
      </c>
      <c r="J2290" t="s">
        <v>2551</v>
      </c>
      <c r="K2290">
        <v>28</v>
      </c>
    </row>
    <row r="2291" spans="5:11" ht="12.75">
      <c r="E2291" s="199">
        <f t="shared" si="0"/>
        <v>0</v>
      </c>
      <c r="F2291">
        <v>2</v>
      </c>
      <c r="G2291">
        <v>0</v>
      </c>
      <c r="H2291">
        <v>0</v>
      </c>
      <c r="I2291" t="s">
        <v>435</v>
      </c>
      <c r="J2291" t="s">
        <v>2552</v>
      </c>
      <c r="K2291">
        <v>28</v>
      </c>
    </row>
    <row r="2292" spans="5:11" ht="12.75">
      <c r="E2292" s="199">
        <f t="shared" si="0"/>
        <v>0</v>
      </c>
      <c r="F2292">
        <v>2</v>
      </c>
      <c r="G2292">
        <v>1</v>
      </c>
      <c r="H2292">
        <v>1</v>
      </c>
      <c r="I2292" t="s">
        <v>439</v>
      </c>
      <c r="J2292" t="s">
        <v>2553</v>
      </c>
      <c r="K2292">
        <v>28</v>
      </c>
    </row>
    <row r="2293" spans="5:11" ht="12.75">
      <c r="E2293" s="199">
        <f t="shared" si="0"/>
        <v>0</v>
      </c>
      <c r="F2293">
        <v>2</v>
      </c>
      <c r="G2293">
        <v>2</v>
      </c>
      <c r="H2293">
        <v>2</v>
      </c>
      <c r="I2293" t="s">
        <v>439</v>
      </c>
      <c r="J2293" t="s">
        <v>2553</v>
      </c>
      <c r="K2293">
        <v>28</v>
      </c>
    </row>
    <row r="2294" spans="5:11" ht="12.75">
      <c r="E2294" s="199">
        <f t="shared" si="0"/>
        <v>0</v>
      </c>
      <c r="F2294">
        <v>2</v>
      </c>
      <c r="G2294">
        <v>3</v>
      </c>
      <c r="H2294">
        <v>3</v>
      </c>
      <c r="I2294" t="s">
        <v>439</v>
      </c>
      <c r="J2294" t="s">
        <v>2554</v>
      </c>
      <c r="K2294">
        <v>28</v>
      </c>
    </row>
    <row r="2295" spans="5:11" ht="12.75">
      <c r="E2295" s="199">
        <f t="shared" si="0"/>
        <v>0</v>
      </c>
      <c r="F2295">
        <v>2</v>
      </c>
      <c r="G2295">
        <v>4</v>
      </c>
      <c r="H2295">
        <v>2</v>
      </c>
      <c r="I2295" t="s">
        <v>439</v>
      </c>
      <c r="J2295" t="s">
        <v>2555</v>
      </c>
      <c r="K2295">
        <v>28</v>
      </c>
    </row>
    <row r="2296" spans="5:11" ht="12.75">
      <c r="E2296" s="199">
        <f t="shared" si="0"/>
        <v>0</v>
      </c>
      <c r="F2296">
        <v>2</v>
      </c>
      <c r="G2296">
        <v>5</v>
      </c>
      <c r="H2296">
        <v>3</v>
      </c>
      <c r="I2296" t="s">
        <v>439</v>
      </c>
      <c r="J2296" t="s">
        <v>2556</v>
      </c>
      <c r="K2296">
        <v>28</v>
      </c>
    </row>
    <row r="2297" spans="5:11" ht="12.75">
      <c r="E2297" s="199">
        <f t="shared" si="0"/>
        <v>0</v>
      </c>
      <c r="F2297">
        <v>2</v>
      </c>
      <c r="G2297">
        <v>6</v>
      </c>
      <c r="H2297">
        <v>2</v>
      </c>
      <c r="I2297" t="s">
        <v>439</v>
      </c>
      <c r="J2297" t="s">
        <v>2557</v>
      </c>
      <c r="K2297">
        <v>28</v>
      </c>
    </row>
    <row r="2298" spans="5:11" ht="12.75">
      <c r="E2298" s="199">
        <f t="shared" si="0"/>
        <v>0</v>
      </c>
      <c r="F2298">
        <v>2</v>
      </c>
      <c r="G2298">
        <v>7</v>
      </c>
      <c r="H2298">
        <v>2</v>
      </c>
      <c r="I2298" t="s">
        <v>439</v>
      </c>
      <c r="J2298" t="s">
        <v>2558</v>
      </c>
      <c r="K2298">
        <v>28</v>
      </c>
    </row>
    <row r="2299" spans="5:11" ht="12.75">
      <c r="E2299" s="199">
        <f t="shared" si="0"/>
        <v>0</v>
      </c>
      <c r="F2299">
        <v>3</v>
      </c>
      <c r="G2299">
        <v>0</v>
      </c>
      <c r="H2299">
        <v>0</v>
      </c>
      <c r="I2299" t="s">
        <v>435</v>
      </c>
      <c r="J2299" t="s">
        <v>2559</v>
      </c>
      <c r="K2299">
        <v>28</v>
      </c>
    </row>
    <row r="2300" spans="5:11" ht="12.75">
      <c r="E2300" s="199">
        <f t="shared" si="0"/>
        <v>0</v>
      </c>
      <c r="F2300">
        <v>3</v>
      </c>
      <c r="G2300">
        <v>1</v>
      </c>
      <c r="H2300">
        <v>1</v>
      </c>
      <c r="I2300" t="s">
        <v>439</v>
      </c>
      <c r="J2300" t="s">
        <v>2560</v>
      </c>
      <c r="K2300">
        <v>28</v>
      </c>
    </row>
    <row r="2301" spans="5:11" ht="12.75">
      <c r="E2301" s="199">
        <f t="shared" si="0"/>
        <v>0</v>
      </c>
      <c r="F2301">
        <v>3</v>
      </c>
      <c r="G2301">
        <v>2</v>
      </c>
      <c r="H2301">
        <v>2</v>
      </c>
      <c r="I2301" t="s">
        <v>439</v>
      </c>
      <c r="J2301" t="s">
        <v>2560</v>
      </c>
      <c r="K2301">
        <v>28</v>
      </c>
    </row>
    <row r="2302" spans="5:11" ht="12.75">
      <c r="E2302" s="199">
        <f t="shared" si="0"/>
        <v>0</v>
      </c>
      <c r="F2302">
        <v>3</v>
      </c>
      <c r="G2302">
        <v>3</v>
      </c>
      <c r="H2302">
        <v>2</v>
      </c>
      <c r="I2302" t="s">
        <v>439</v>
      </c>
      <c r="J2302" t="s">
        <v>2561</v>
      </c>
      <c r="K2302">
        <v>28</v>
      </c>
    </row>
    <row r="2303" spans="5:11" ht="12.75">
      <c r="E2303" s="199">
        <f t="shared" si="0"/>
        <v>0</v>
      </c>
      <c r="F2303">
        <v>3</v>
      </c>
      <c r="G2303">
        <v>4</v>
      </c>
      <c r="H2303">
        <v>3</v>
      </c>
      <c r="I2303" t="s">
        <v>439</v>
      </c>
      <c r="J2303" t="s">
        <v>2562</v>
      </c>
      <c r="K2303">
        <v>28</v>
      </c>
    </row>
    <row r="2304" spans="5:11" ht="12.75">
      <c r="E2304" s="199">
        <f t="shared" si="0"/>
        <v>0</v>
      </c>
      <c r="F2304">
        <v>3</v>
      </c>
      <c r="G2304">
        <v>5</v>
      </c>
      <c r="H2304">
        <v>2</v>
      </c>
      <c r="I2304" t="s">
        <v>439</v>
      </c>
      <c r="J2304" t="s">
        <v>2563</v>
      </c>
      <c r="K2304">
        <v>28</v>
      </c>
    </row>
    <row r="2305" spans="5:11" ht="12.75">
      <c r="E2305" s="199">
        <f t="shared" si="0"/>
        <v>0</v>
      </c>
      <c r="F2305">
        <v>3</v>
      </c>
      <c r="G2305">
        <v>6</v>
      </c>
      <c r="H2305">
        <v>2</v>
      </c>
      <c r="I2305" t="s">
        <v>439</v>
      </c>
      <c r="J2305" t="s">
        <v>1712</v>
      </c>
      <c r="K2305">
        <v>28</v>
      </c>
    </row>
    <row r="2306" spans="5:11" ht="12.75">
      <c r="E2306" s="199">
        <f t="shared" si="0"/>
        <v>0</v>
      </c>
      <c r="F2306">
        <v>4</v>
      </c>
      <c r="G2306">
        <v>0</v>
      </c>
      <c r="H2306">
        <v>0</v>
      </c>
      <c r="I2306" t="s">
        <v>435</v>
      </c>
      <c r="J2306" t="s">
        <v>2564</v>
      </c>
      <c r="K2306">
        <v>28</v>
      </c>
    </row>
    <row r="2307" spans="5:11" ht="12.75">
      <c r="E2307" s="199">
        <f t="shared" si="0"/>
        <v>0</v>
      </c>
      <c r="F2307">
        <v>4</v>
      </c>
      <c r="G2307">
        <v>1</v>
      </c>
      <c r="H2307">
        <v>2</v>
      </c>
      <c r="I2307" t="s">
        <v>439</v>
      </c>
      <c r="J2307" t="s">
        <v>2565</v>
      </c>
      <c r="K2307">
        <v>28</v>
      </c>
    </row>
    <row r="2308" spans="5:11" ht="12.75">
      <c r="E2308" s="199">
        <f t="shared" si="0"/>
        <v>0</v>
      </c>
      <c r="F2308">
        <v>4</v>
      </c>
      <c r="G2308">
        <v>2</v>
      </c>
      <c r="H2308">
        <v>2</v>
      </c>
      <c r="I2308" t="s">
        <v>439</v>
      </c>
      <c r="J2308" t="s">
        <v>2566</v>
      </c>
      <c r="K2308">
        <v>28</v>
      </c>
    </row>
    <row r="2309" spans="5:11" ht="12.75">
      <c r="E2309" s="199">
        <f t="shared" si="0"/>
        <v>0</v>
      </c>
      <c r="F2309">
        <v>4</v>
      </c>
      <c r="G2309">
        <v>3</v>
      </c>
      <c r="H2309">
        <v>2</v>
      </c>
      <c r="I2309" t="s">
        <v>439</v>
      </c>
      <c r="J2309" t="s">
        <v>2567</v>
      </c>
      <c r="K2309">
        <v>28</v>
      </c>
    </row>
    <row r="2310" spans="5:11" ht="12.75">
      <c r="E2310" s="199">
        <f t="shared" si="0"/>
        <v>0</v>
      </c>
      <c r="F2310">
        <v>4</v>
      </c>
      <c r="G2310">
        <v>4</v>
      </c>
      <c r="H2310">
        <v>2</v>
      </c>
      <c r="I2310" t="s">
        <v>439</v>
      </c>
      <c r="J2310" t="s">
        <v>2568</v>
      </c>
      <c r="K2310">
        <v>28</v>
      </c>
    </row>
    <row r="2311" spans="5:11" ht="12.75">
      <c r="E2311" s="199">
        <f t="shared" si="0"/>
        <v>0</v>
      </c>
      <c r="F2311">
        <v>4</v>
      </c>
      <c r="G2311">
        <v>5</v>
      </c>
      <c r="H2311">
        <v>2</v>
      </c>
      <c r="I2311" t="s">
        <v>439</v>
      </c>
      <c r="J2311" t="s">
        <v>2569</v>
      </c>
      <c r="K2311">
        <v>28</v>
      </c>
    </row>
    <row r="2312" spans="5:11" ht="12.75">
      <c r="E2312" s="199">
        <f t="shared" si="0"/>
        <v>0</v>
      </c>
      <c r="F2312">
        <v>4</v>
      </c>
      <c r="G2312">
        <v>6</v>
      </c>
      <c r="H2312">
        <v>3</v>
      </c>
      <c r="I2312" t="s">
        <v>439</v>
      </c>
      <c r="J2312" t="s">
        <v>2570</v>
      </c>
      <c r="K2312">
        <v>28</v>
      </c>
    </row>
    <row r="2313" spans="5:11" ht="12.75">
      <c r="E2313" s="199">
        <f t="shared" si="0"/>
        <v>0</v>
      </c>
      <c r="F2313">
        <v>4</v>
      </c>
      <c r="G2313">
        <v>7</v>
      </c>
      <c r="H2313">
        <v>3</v>
      </c>
      <c r="I2313" t="s">
        <v>439</v>
      </c>
      <c r="J2313" t="s">
        <v>2571</v>
      </c>
      <c r="K2313">
        <v>28</v>
      </c>
    </row>
    <row r="2314" spans="5:11" ht="12.75">
      <c r="E2314" s="199">
        <f t="shared" si="0"/>
        <v>0</v>
      </c>
      <c r="F2314">
        <v>4</v>
      </c>
      <c r="G2314">
        <v>8</v>
      </c>
      <c r="H2314">
        <v>2</v>
      </c>
      <c r="I2314" t="s">
        <v>439</v>
      </c>
      <c r="J2314" t="s">
        <v>2572</v>
      </c>
      <c r="K2314">
        <v>28</v>
      </c>
    </row>
    <row r="2315" spans="5:11" ht="12.75">
      <c r="E2315" s="199">
        <f t="shared" si="0"/>
        <v>0</v>
      </c>
      <c r="F2315">
        <v>4</v>
      </c>
      <c r="G2315">
        <v>9</v>
      </c>
      <c r="H2315">
        <v>3</v>
      </c>
      <c r="I2315" t="s">
        <v>439</v>
      </c>
      <c r="J2315" t="s">
        <v>2573</v>
      </c>
      <c r="K2315">
        <v>28</v>
      </c>
    </row>
    <row r="2316" spans="5:11" ht="12.75">
      <c r="E2316" s="199">
        <f t="shared" si="0"/>
        <v>0</v>
      </c>
      <c r="F2316">
        <v>5</v>
      </c>
      <c r="G2316">
        <v>0</v>
      </c>
      <c r="H2316">
        <v>0</v>
      </c>
      <c r="I2316" t="s">
        <v>435</v>
      </c>
      <c r="J2316" t="s">
        <v>2574</v>
      </c>
      <c r="K2316">
        <v>28</v>
      </c>
    </row>
    <row r="2317" spans="5:11" ht="12.75">
      <c r="E2317" s="199">
        <f t="shared" si="0"/>
        <v>0</v>
      </c>
      <c r="F2317">
        <v>5</v>
      </c>
      <c r="G2317">
        <v>1</v>
      </c>
      <c r="H2317">
        <v>1</v>
      </c>
      <c r="I2317" t="s">
        <v>439</v>
      </c>
      <c r="J2317" t="s">
        <v>2575</v>
      </c>
      <c r="K2317">
        <v>28</v>
      </c>
    </row>
    <row r="2318" spans="5:11" ht="12.75">
      <c r="E2318" s="199">
        <f t="shared" si="0"/>
        <v>0</v>
      </c>
      <c r="F2318">
        <v>5</v>
      </c>
      <c r="G2318">
        <v>2</v>
      </c>
      <c r="H2318">
        <v>2</v>
      </c>
      <c r="I2318" t="s">
        <v>439</v>
      </c>
      <c r="J2318" t="s">
        <v>2575</v>
      </c>
      <c r="K2318">
        <v>28</v>
      </c>
    </row>
    <row r="2319" spans="5:11" ht="12.75">
      <c r="E2319" s="199">
        <f t="shared" si="0"/>
        <v>0</v>
      </c>
      <c r="F2319">
        <v>5</v>
      </c>
      <c r="G2319">
        <v>3</v>
      </c>
      <c r="H2319">
        <v>2</v>
      </c>
      <c r="I2319" t="s">
        <v>439</v>
      </c>
      <c r="J2319" t="s">
        <v>2576</v>
      </c>
      <c r="K2319">
        <v>28</v>
      </c>
    </row>
    <row r="2320" spans="5:11" ht="12.75">
      <c r="E2320" s="199">
        <f t="shared" si="0"/>
        <v>0</v>
      </c>
      <c r="F2320">
        <v>5</v>
      </c>
      <c r="G2320">
        <v>4</v>
      </c>
      <c r="H2320">
        <v>2</v>
      </c>
      <c r="I2320" t="s">
        <v>439</v>
      </c>
      <c r="J2320" t="s">
        <v>2577</v>
      </c>
      <c r="K2320">
        <v>28</v>
      </c>
    </row>
    <row r="2321" spans="5:11" ht="12.75">
      <c r="E2321" s="199">
        <f t="shared" si="0"/>
        <v>0</v>
      </c>
      <c r="F2321">
        <v>5</v>
      </c>
      <c r="G2321">
        <v>5</v>
      </c>
      <c r="H2321">
        <v>2</v>
      </c>
      <c r="I2321" t="s">
        <v>439</v>
      </c>
      <c r="J2321" t="s">
        <v>2578</v>
      </c>
      <c r="K2321">
        <v>28</v>
      </c>
    </row>
    <row r="2322" spans="5:11" ht="12.75">
      <c r="E2322" s="199">
        <f t="shared" si="0"/>
        <v>0</v>
      </c>
      <c r="F2322">
        <v>6</v>
      </c>
      <c r="G2322">
        <v>0</v>
      </c>
      <c r="H2322">
        <v>0</v>
      </c>
      <c r="I2322" t="s">
        <v>435</v>
      </c>
      <c r="J2322" t="s">
        <v>2579</v>
      </c>
      <c r="K2322">
        <v>28</v>
      </c>
    </row>
    <row r="2323" spans="5:11" ht="12.75">
      <c r="E2323" s="199">
        <f t="shared" si="0"/>
        <v>0</v>
      </c>
      <c r="F2323">
        <v>6</v>
      </c>
      <c r="G2323">
        <v>1</v>
      </c>
      <c r="H2323">
        <v>1</v>
      </c>
      <c r="I2323" t="s">
        <v>439</v>
      </c>
      <c r="J2323" t="s">
        <v>2580</v>
      </c>
      <c r="K2323">
        <v>28</v>
      </c>
    </row>
    <row r="2324" spans="5:11" ht="12.75">
      <c r="E2324" s="199">
        <f t="shared" si="0"/>
        <v>0</v>
      </c>
      <c r="F2324">
        <v>6</v>
      </c>
      <c r="G2324">
        <v>4</v>
      </c>
      <c r="H2324">
        <v>2</v>
      </c>
      <c r="I2324" t="s">
        <v>439</v>
      </c>
      <c r="J2324" t="s">
        <v>2580</v>
      </c>
      <c r="K2324">
        <v>28</v>
      </c>
    </row>
    <row r="2325" spans="5:11" ht="12.75">
      <c r="E2325" s="199">
        <f t="shared" si="0"/>
        <v>0</v>
      </c>
      <c r="F2325">
        <v>6</v>
      </c>
      <c r="G2325">
        <v>5</v>
      </c>
      <c r="H2325">
        <v>2</v>
      </c>
      <c r="I2325" t="s">
        <v>439</v>
      </c>
      <c r="J2325" t="s">
        <v>2581</v>
      </c>
      <c r="K2325">
        <v>28</v>
      </c>
    </row>
    <row r="2326" spans="5:11" ht="12.75">
      <c r="E2326" s="199">
        <f t="shared" si="0"/>
        <v>0</v>
      </c>
      <c r="F2326">
        <v>6</v>
      </c>
      <c r="G2326">
        <v>6</v>
      </c>
      <c r="H2326">
        <v>2</v>
      </c>
      <c r="I2326" t="s">
        <v>439</v>
      </c>
      <c r="J2326" t="s">
        <v>2582</v>
      </c>
      <c r="K2326">
        <v>28</v>
      </c>
    </row>
    <row r="2327" spans="5:11" ht="12.75">
      <c r="E2327" s="199">
        <f t="shared" si="0"/>
        <v>0</v>
      </c>
      <c r="F2327">
        <v>6</v>
      </c>
      <c r="G2327">
        <v>8</v>
      </c>
      <c r="H2327">
        <v>3</v>
      </c>
      <c r="I2327" t="s">
        <v>439</v>
      </c>
      <c r="J2327" t="s">
        <v>2583</v>
      </c>
      <c r="K2327">
        <v>28</v>
      </c>
    </row>
    <row r="2328" spans="5:11" ht="12.75">
      <c r="E2328" s="199">
        <f t="shared" si="0"/>
        <v>0</v>
      </c>
      <c r="F2328">
        <v>6</v>
      </c>
      <c r="G2328">
        <v>10</v>
      </c>
      <c r="H2328">
        <v>2</v>
      </c>
      <c r="I2328" t="s">
        <v>439</v>
      </c>
      <c r="J2328" t="s">
        <v>2584</v>
      </c>
      <c r="K2328">
        <v>28</v>
      </c>
    </row>
    <row r="2329" spans="5:11" ht="12.75">
      <c r="E2329" s="199">
        <f t="shared" si="0"/>
        <v>0</v>
      </c>
      <c r="F2329">
        <v>7</v>
      </c>
      <c r="G2329">
        <v>0</v>
      </c>
      <c r="H2329">
        <v>0</v>
      </c>
      <c r="I2329" t="s">
        <v>435</v>
      </c>
      <c r="J2329" t="s">
        <v>2585</v>
      </c>
      <c r="K2329">
        <v>28</v>
      </c>
    </row>
    <row r="2330" spans="5:11" ht="12.75">
      <c r="E2330" s="199">
        <f t="shared" si="0"/>
        <v>0</v>
      </c>
      <c r="F2330">
        <v>7</v>
      </c>
      <c r="G2330">
        <v>1</v>
      </c>
      <c r="H2330">
        <v>1</v>
      </c>
      <c r="I2330" t="s">
        <v>439</v>
      </c>
      <c r="J2330" t="s">
        <v>2586</v>
      </c>
      <c r="K2330">
        <v>28</v>
      </c>
    </row>
    <row r="2331" spans="5:11" ht="12.75">
      <c r="E2331" s="199">
        <f t="shared" si="0"/>
        <v>0</v>
      </c>
      <c r="F2331">
        <v>7</v>
      </c>
      <c r="G2331">
        <v>2</v>
      </c>
      <c r="H2331">
        <v>1</v>
      </c>
      <c r="I2331" t="s">
        <v>439</v>
      </c>
      <c r="J2331" t="s">
        <v>2587</v>
      </c>
      <c r="K2331">
        <v>28</v>
      </c>
    </row>
    <row r="2332" spans="5:11" ht="12.75">
      <c r="E2332" s="199">
        <f t="shared" si="0"/>
        <v>0</v>
      </c>
      <c r="F2332">
        <v>7</v>
      </c>
      <c r="G2332">
        <v>3</v>
      </c>
      <c r="H2332">
        <v>2</v>
      </c>
      <c r="I2332" t="s">
        <v>439</v>
      </c>
      <c r="J2332" t="s">
        <v>2586</v>
      </c>
      <c r="K2332">
        <v>28</v>
      </c>
    </row>
    <row r="2333" spans="5:11" ht="12.75">
      <c r="E2333" s="199">
        <f t="shared" si="0"/>
        <v>0</v>
      </c>
      <c r="F2333">
        <v>7</v>
      </c>
      <c r="G2333">
        <v>4</v>
      </c>
      <c r="H2333">
        <v>3</v>
      </c>
      <c r="I2333" t="s">
        <v>439</v>
      </c>
      <c r="J2333" t="s">
        <v>2588</v>
      </c>
      <c r="K2333">
        <v>28</v>
      </c>
    </row>
    <row r="2334" spans="5:11" ht="12.75">
      <c r="E2334" s="199">
        <f t="shared" si="0"/>
        <v>0</v>
      </c>
      <c r="F2334">
        <v>7</v>
      </c>
      <c r="G2334">
        <v>5</v>
      </c>
      <c r="H2334">
        <v>2</v>
      </c>
      <c r="I2334" t="s">
        <v>439</v>
      </c>
      <c r="J2334" t="s">
        <v>2587</v>
      </c>
      <c r="K2334">
        <v>28</v>
      </c>
    </row>
    <row r="2335" spans="5:11" ht="12.75">
      <c r="E2335" s="199">
        <f t="shared" si="0"/>
        <v>0</v>
      </c>
      <c r="F2335">
        <v>7</v>
      </c>
      <c r="G2335">
        <v>6</v>
      </c>
      <c r="H2335">
        <v>3</v>
      </c>
      <c r="I2335" t="s">
        <v>439</v>
      </c>
      <c r="J2335" t="s">
        <v>2589</v>
      </c>
      <c r="K2335">
        <v>28</v>
      </c>
    </row>
    <row r="2336" spans="5:11" ht="12.75">
      <c r="E2336" s="199">
        <f t="shared" si="0"/>
        <v>0</v>
      </c>
      <c r="F2336">
        <v>7</v>
      </c>
      <c r="G2336">
        <v>7</v>
      </c>
      <c r="H2336">
        <v>3</v>
      </c>
      <c r="I2336" t="s">
        <v>439</v>
      </c>
      <c r="J2336" t="s">
        <v>2590</v>
      </c>
      <c r="K2336">
        <v>28</v>
      </c>
    </row>
    <row r="2337" spans="5:11" ht="12.75">
      <c r="E2337" s="199">
        <f t="shared" si="0"/>
        <v>0</v>
      </c>
      <c r="F2337">
        <v>8</v>
      </c>
      <c r="G2337">
        <v>0</v>
      </c>
      <c r="H2337">
        <v>0</v>
      </c>
      <c r="I2337" t="s">
        <v>435</v>
      </c>
      <c r="J2337" t="s">
        <v>2591</v>
      </c>
      <c r="K2337">
        <v>28</v>
      </c>
    </row>
    <row r="2338" spans="5:11" ht="12.75">
      <c r="E2338" s="199">
        <f t="shared" si="0"/>
        <v>0</v>
      </c>
      <c r="F2338">
        <v>8</v>
      </c>
      <c r="G2338">
        <v>1</v>
      </c>
      <c r="H2338">
        <v>1</v>
      </c>
      <c r="I2338" t="s">
        <v>439</v>
      </c>
      <c r="J2338" t="s">
        <v>2592</v>
      </c>
      <c r="K2338">
        <v>28</v>
      </c>
    </row>
    <row r="2339" spans="5:11" ht="12.75">
      <c r="E2339" s="199">
        <f t="shared" si="0"/>
        <v>0</v>
      </c>
      <c r="F2339">
        <v>8</v>
      </c>
      <c r="G2339">
        <v>2</v>
      </c>
      <c r="H2339">
        <v>2</v>
      </c>
      <c r="I2339" t="s">
        <v>439</v>
      </c>
      <c r="J2339" t="s">
        <v>2593</v>
      </c>
      <c r="K2339">
        <v>28</v>
      </c>
    </row>
    <row r="2340" spans="5:11" ht="12.75">
      <c r="E2340" s="199">
        <f t="shared" si="0"/>
        <v>0</v>
      </c>
      <c r="F2340">
        <v>8</v>
      </c>
      <c r="G2340">
        <v>3</v>
      </c>
      <c r="H2340">
        <v>2</v>
      </c>
      <c r="I2340" t="s">
        <v>439</v>
      </c>
      <c r="J2340" t="s">
        <v>2592</v>
      </c>
      <c r="K2340">
        <v>28</v>
      </c>
    </row>
    <row r="2341" spans="5:11" ht="12.75">
      <c r="E2341" s="199">
        <f t="shared" si="0"/>
        <v>0</v>
      </c>
      <c r="F2341">
        <v>8</v>
      </c>
      <c r="G2341">
        <v>4</v>
      </c>
      <c r="H2341">
        <v>3</v>
      </c>
      <c r="I2341" t="s">
        <v>439</v>
      </c>
      <c r="J2341" t="s">
        <v>2594</v>
      </c>
      <c r="K2341">
        <v>28</v>
      </c>
    </row>
    <row r="2342" spans="5:11" ht="12.75">
      <c r="E2342" s="199">
        <f t="shared" si="0"/>
        <v>0</v>
      </c>
      <c r="F2342">
        <v>8</v>
      </c>
      <c r="G2342">
        <v>5</v>
      </c>
      <c r="H2342">
        <v>3</v>
      </c>
      <c r="I2342" t="s">
        <v>439</v>
      </c>
      <c r="J2342" t="s">
        <v>2595</v>
      </c>
      <c r="K2342">
        <v>28</v>
      </c>
    </row>
    <row r="2343" spans="5:11" ht="12.75">
      <c r="E2343" s="199">
        <f t="shared" si="0"/>
        <v>0</v>
      </c>
      <c r="F2343">
        <v>8</v>
      </c>
      <c r="G2343">
        <v>6</v>
      </c>
      <c r="H2343">
        <v>2</v>
      </c>
      <c r="I2343" t="s">
        <v>439</v>
      </c>
      <c r="J2343" t="s">
        <v>2596</v>
      </c>
      <c r="K2343">
        <v>28</v>
      </c>
    </row>
    <row r="2344" spans="5:11" ht="12.75">
      <c r="E2344" s="199">
        <f t="shared" si="0"/>
        <v>0</v>
      </c>
      <c r="F2344">
        <v>9</v>
      </c>
      <c r="G2344">
        <v>0</v>
      </c>
      <c r="H2344">
        <v>0</v>
      </c>
      <c r="I2344" t="s">
        <v>435</v>
      </c>
      <c r="J2344" t="s">
        <v>2597</v>
      </c>
      <c r="K2344">
        <v>28</v>
      </c>
    </row>
    <row r="2345" spans="5:11" ht="12.75">
      <c r="E2345" s="199">
        <f t="shared" si="0"/>
        <v>0</v>
      </c>
      <c r="F2345">
        <v>9</v>
      </c>
      <c r="G2345">
        <v>1</v>
      </c>
      <c r="H2345">
        <v>1</v>
      </c>
      <c r="I2345" t="s">
        <v>439</v>
      </c>
      <c r="J2345" t="s">
        <v>2598</v>
      </c>
      <c r="K2345">
        <v>28</v>
      </c>
    </row>
    <row r="2346" spans="5:11" ht="12.75">
      <c r="E2346" s="199">
        <f t="shared" si="0"/>
        <v>0</v>
      </c>
      <c r="F2346">
        <v>9</v>
      </c>
      <c r="G2346">
        <v>2</v>
      </c>
      <c r="H2346">
        <v>2</v>
      </c>
      <c r="I2346" t="s">
        <v>439</v>
      </c>
      <c r="J2346" t="s">
        <v>2599</v>
      </c>
      <c r="K2346">
        <v>28</v>
      </c>
    </row>
    <row r="2347" spans="5:11" ht="12.75">
      <c r="E2347" s="199">
        <f t="shared" si="0"/>
        <v>0</v>
      </c>
      <c r="F2347">
        <v>9</v>
      </c>
      <c r="G2347">
        <v>3</v>
      </c>
      <c r="H2347">
        <v>2</v>
      </c>
      <c r="I2347" t="s">
        <v>439</v>
      </c>
      <c r="J2347" t="s">
        <v>2598</v>
      </c>
      <c r="K2347">
        <v>28</v>
      </c>
    </row>
    <row r="2348" spans="5:11" ht="12.75">
      <c r="E2348" s="199">
        <f t="shared" si="0"/>
        <v>0</v>
      </c>
      <c r="F2348">
        <v>9</v>
      </c>
      <c r="G2348">
        <v>4</v>
      </c>
      <c r="H2348">
        <v>2</v>
      </c>
      <c r="I2348" t="s">
        <v>439</v>
      </c>
      <c r="J2348" t="s">
        <v>2600</v>
      </c>
      <c r="K2348">
        <v>28</v>
      </c>
    </row>
    <row r="2349" spans="5:11" ht="12.75">
      <c r="E2349" s="199">
        <f t="shared" si="0"/>
        <v>0</v>
      </c>
      <c r="F2349">
        <v>9</v>
      </c>
      <c r="G2349">
        <v>5</v>
      </c>
      <c r="H2349">
        <v>3</v>
      </c>
      <c r="I2349" t="s">
        <v>439</v>
      </c>
      <c r="J2349" t="s">
        <v>2601</v>
      </c>
      <c r="K2349">
        <v>28</v>
      </c>
    </row>
    <row r="2350" spans="5:11" ht="12.75">
      <c r="E2350" s="199">
        <f t="shared" si="0"/>
        <v>0</v>
      </c>
      <c r="F2350">
        <v>10</v>
      </c>
      <c r="G2350">
        <v>0</v>
      </c>
      <c r="H2350">
        <v>0</v>
      </c>
      <c r="I2350" t="s">
        <v>435</v>
      </c>
      <c r="J2350" t="s">
        <v>2602</v>
      </c>
      <c r="K2350">
        <v>28</v>
      </c>
    </row>
    <row r="2351" spans="5:11" ht="12.75">
      <c r="E2351" s="199">
        <f t="shared" si="0"/>
        <v>0</v>
      </c>
      <c r="F2351">
        <v>10</v>
      </c>
      <c r="G2351">
        <v>1</v>
      </c>
      <c r="H2351">
        <v>1</v>
      </c>
      <c r="I2351" t="s">
        <v>439</v>
      </c>
      <c r="J2351" t="s">
        <v>2603</v>
      </c>
      <c r="K2351">
        <v>28</v>
      </c>
    </row>
    <row r="2352" spans="5:11" ht="12.75">
      <c r="E2352" s="199">
        <f t="shared" si="0"/>
        <v>0</v>
      </c>
      <c r="F2352">
        <v>10</v>
      </c>
      <c r="G2352">
        <v>2</v>
      </c>
      <c r="H2352">
        <v>3</v>
      </c>
      <c r="I2352" t="s">
        <v>439</v>
      </c>
      <c r="J2352" t="s">
        <v>2604</v>
      </c>
      <c r="K2352">
        <v>28</v>
      </c>
    </row>
    <row r="2353" spans="5:11" ht="12.75">
      <c r="E2353" s="199">
        <f t="shared" si="0"/>
        <v>0</v>
      </c>
      <c r="F2353">
        <v>10</v>
      </c>
      <c r="G2353">
        <v>3</v>
      </c>
      <c r="H2353">
        <v>2</v>
      </c>
      <c r="I2353" t="s">
        <v>439</v>
      </c>
      <c r="J2353" t="s">
        <v>2603</v>
      </c>
      <c r="K2353">
        <v>28</v>
      </c>
    </row>
    <row r="2354" spans="5:11" ht="12.75">
      <c r="E2354" s="199">
        <f t="shared" si="0"/>
        <v>0</v>
      </c>
      <c r="F2354">
        <v>10</v>
      </c>
      <c r="G2354">
        <v>4</v>
      </c>
      <c r="H2354">
        <v>2</v>
      </c>
      <c r="I2354" t="s">
        <v>439</v>
      </c>
      <c r="J2354" t="s">
        <v>2605</v>
      </c>
      <c r="K2354">
        <v>28</v>
      </c>
    </row>
    <row r="2355" spans="5:11" ht="12.75">
      <c r="E2355" s="199">
        <f t="shared" si="0"/>
        <v>0</v>
      </c>
      <c r="F2355">
        <v>10</v>
      </c>
      <c r="G2355">
        <v>5</v>
      </c>
      <c r="H2355">
        <v>2</v>
      </c>
      <c r="I2355" t="s">
        <v>439</v>
      </c>
      <c r="J2355" t="s">
        <v>2606</v>
      </c>
      <c r="K2355">
        <v>28</v>
      </c>
    </row>
    <row r="2356" spans="5:11" ht="12.75">
      <c r="E2356" s="199">
        <f t="shared" si="0"/>
        <v>0</v>
      </c>
      <c r="F2356">
        <v>11</v>
      </c>
      <c r="G2356">
        <v>0</v>
      </c>
      <c r="H2356">
        <v>0</v>
      </c>
      <c r="I2356" t="s">
        <v>435</v>
      </c>
      <c r="J2356" t="s">
        <v>2607</v>
      </c>
      <c r="K2356">
        <v>28</v>
      </c>
    </row>
    <row r="2357" spans="5:11" ht="12.75">
      <c r="E2357" s="199">
        <f t="shared" si="0"/>
        <v>0</v>
      </c>
      <c r="F2357">
        <v>11</v>
      </c>
      <c r="G2357">
        <v>1</v>
      </c>
      <c r="H2357">
        <v>2</v>
      </c>
      <c r="I2357" t="s">
        <v>439</v>
      </c>
      <c r="J2357" t="s">
        <v>2608</v>
      </c>
      <c r="K2357">
        <v>28</v>
      </c>
    </row>
    <row r="2358" spans="5:11" ht="12.75">
      <c r="E2358" s="199">
        <f t="shared" si="0"/>
        <v>0</v>
      </c>
      <c r="F2358">
        <v>11</v>
      </c>
      <c r="G2358">
        <v>2</v>
      </c>
      <c r="H2358">
        <v>2</v>
      </c>
      <c r="I2358" t="s">
        <v>439</v>
      </c>
      <c r="J2358" t="s">
        <v>2609</v>
      </c>
      <c r="K2358">
        <v>28</v>
      </c>
    </row>
    <row r="2359" spans="5:11" ht="12.75">
      <c r="E2359" s="199">
        <f t="shared" si="0"/>
        <v>0</v>
      </c>
      <c r="F2359">
        <v>11</v>
      </c>
      <c r="G2359">
        <v>3</v>
      </c>
      <c r="H2359">
        <v>2</v>
      </c>
      <c r="I2359" t="s">
        <v>439</v>
      </c>
      <c r="J2359" t="s">
        <v>2610</v>
      </c>
      <c r="K2359">
        <v>28</v>
      </c>
    </row>
    <row r="2360" spans="5:11" ht="12.75">
      <c r="E2360" s="199">
        <f t="shared" si="0"/>
        <v>0</v>
      </c>
      <c r="F2360">
        <v>11</v>
      </c>
      <c r="G2360">
        <v>4</v>
      </c>
      <c r="H2360">
        <v>3</v>
      </c>
      <c r="I2360" t="s">
        <v>439</v>
      </c>
      <c r="J2360" t="s">
        <v>2611</v>
      </c>
      <c r="K2360">
        <v>28</v>
      </c>
    </row>
    <row r="2361" spans="5:11" ht="12.75">
      <c r="E2361" s="199">
        <f t="shared" si="0"/>
        <v>0</v>
      </c>
      <c r="F2361">
        <v>12</v>
      </c>
      <c r="G2361">
        <v>0</v>
      </c>
      <c r="H2361">
        <v>0</v>
      </c>
      <c r="I2361" t="s">
        <v>435</v>
      </c>
      <c r="J2361" t="s">
        <v>2612</v>
      </c>
      <c r="K2361">
        <v>28</v>
      </c>
    </row>
    <row r="2362" spans="5:11" ht="12.75">
      <c r="E2362" s="199">
        <f t="shared" si="0"/>
        <v>0</v>
      </c>
      <c r="F2362">
        <v>12</v>
      </c>
      <c r="G2362">
        <v>1</v>
      </c>
      <c r="H2362">
        <v>1</v>
      </c>
      <c r="I2362" t="s">
        <v>439</v>
      </c>
      <c r="J2362" t="s">
        <v>2613</v>
      </c>
      <c r="K2362">
        <v>28</v>
      </c>
    </row>
    <row r="2363" spans="5:11" ht="12.75">
      <c r="E2363" s="199">
        <f t="shared" si="0"/>
        <v>0</v>
      </c>
      <c r="F2363">
        <v>12</v>
      </c>
      <c r="G2363">
        <v>2</v>
      </c>
      <c r="H2363">
        <v>2</v>
      </c>
      <c r="I2363" t="s">
        <v>439</v>
      </c>
      <c r="J2363" t="s">
        <v>2614</v>
      </c>
      <c r="K2363">
        <v>28</v>
      </c>
    </row>
    <row r="2364" spans="5:11" ht="12.75">
      <c r="E2364" s="199">
        <f t="shared" si="0"/>
        <v>0</v>
      </c>
      <c r="F2364">
        <v>12</v>
      </c>
      <c r="G2364">
        <v>3</v>
      </c>
      <c r="H2364">
        <v>2</v>
      </c>
      <c r="I2364" t="s">
        <v>439</v>
      </c>
      <c r="J2364" t="s">
        <v>2615</v>
      </c>
      <c r="K2364">
        <v>28</v>
      </c>
    </row>
    <row r="2365" spans="5:11" ht="12.75">
      <c r="E2365" s="199">
        <f t="shared" si="0"/>
        <v>0</v>
      </c>
      <c r="F2365">
        <v>12</v>
      </c>
      <c r="G2365">
        <v>4</v>
      </c>
      <c r="H2365">
        <v>2</v>
      </c>
      <c r="I2365" t="s">
        <v>439</v>
      </c>
      <c r="J2365" t="s">
        <v>2616</v>
      </c>
      <c r="K2365">
        <v>28</v>
      </c>
    </row>
    <row r="2366" spans="5:11" ht="12.75">
      <c r="E2366" s="199">
        <f t="shared" si="0"/>
        <v>0</v>
      </c>
      <c r="F2366">
        <v>12</v>
      </c>
      <c r="G2366">
        <v>5</v>
      </c>
      <c r="H2366">
        <v>2</v>
      </c>
      <c r="I2366" t="s">
        <v>439</v>
      </c>
      <c r="J2366" t="s">
        <v>2613</v>
      </c>
      <c r="K2366">
        <v>28</v>
      </c>
    </row>
    <row r="2367" spans="5:11" ht="12.75">
      <c r="E2367" s="199">
        <f t="shared" si="0"/>
        <v>0</v>
      </c>
      <c r="F2367">
        <v>13</v>
      </c>
      <c r="G2367">
        <v>0</v>
      </c>
      <c r="H2367">
        <v>0</v>
      </c>
      <c r="I2367" t="s">
        <v>435</v>
      </c>
      <c r="J2367" t="s">
        <v>2617</v>
      </c>
      <c r="K2367">
        <v>28</v>
      </c>
    </row>
    <row r="2368" spans="5:11" ht="12.75">
      <c r="E2368" s="199">
        <f t="shared" si="0"/>
        <v>0</v>
      </c>
      <c r="F2368">
        <v>13</v>
      </c>
      <c r="G2368">
        <v>3</v>
      </c>
      <c r="H2368">
        <v>2</v>
      </c>
      <c r="I2368" t="s">
        <v>439</v>
      </c>
      <c r="J2368" t="s">
        <v>2618</v>
      </c>
      <c r="K2368">
        <v>28</v>
      </c>
    </row>
    <row r="2369" spans="5:11" ht="12.75">
      <c r="E2369" s="199">
        <f t="shared" si="0"/>
        <v>0</v>
      </c>
      <c r="F2369">
        <v>13</v>
      </c>
      <c r="G2369">
        <v>4</v>
      </c>
      <c r="H2369">
        <v>3</v>
      </c>
      <c r="I2369" t="s">
        <v>439</v>
      </c>
      <c r="J2369" t="s">
        <v>2619</v>
      </c>
      <c r="K2369">
        <v>28</v>
      </c>
    </row>
    <row r="2370" spans="5:11" ht="12.75">
      <c r="E2370" s="199">
        <f t="shared" si="0"/>
        <v>0</v>
      </c>
      <c r="F2370">
        <v>13</v>
      </c>
      <c r="G2370">
        <v>5</v>
      </c>
      <c r="H2370">
        <v>2</v>
      </c>
      <c r="I2370" t="s">
        <v>439</v>
      </c>
      <c r="J2370" t="s">
        <v>2620</v>
      </c>
      <c r="K2370">
        <v>28</v>
      </c>
    </row>
    <row r="2371" spans="5:11" ht="12.75">
      <c r="E2371" s="199">
        <f t="shared" si="0"/>
        <v>0</v>
      </c>
      <c r="F2371">
        <v>13</v>
      </c>
      <c r="G2371">
        <v>6</v>
      </c>
      <c r="H2371">
        <v>2</v>
      </c>
      <c r="I2371" t="s">
        <v>439</v>
      </c>
      <c r="J2371" t="s">
        <v>2621</v>
      </c>
      <c r="K2371">
        <v>28</v>
      </c>
    </row>
    <row r="2372" spans="5:11" ht="12.75">
      <c r="E2372" s="199">
        <f t="shared" si="0"/>
        <v>0</v>
      </c>
      <c r="F2372">
        <v>14</v>
      </c>
      <c r="G2372">
        <v>0</v>
      </c>
      <c r="H2372">
        <v>0</v>
      </c>
      <c r="I2372" t="s">
        <v>435</v>
      </c>
      <c r="J2372" t="s">
        <v>2622</v>
      </c>
      <c r="K2372">
        <v>28</v>
      </c>
    </row>
    <row r="2373" spans="5:11" ht="12.75">
      <c r="E2373" s="199">
        <f t="shared" si="0"/>
        <v>0</v>
      </c>
      <c r="F2373">
        <v>14</v>
      </c>
      <c r="G2373">
        <v>1</v>
      </c>
      <c r="H2373">
        <v>3</v>
      </c>
      <c r="I2373" t="s">
        <v>439</v>
      </c>
      <c r="J2373" t="s">
        <v>2623</v>
      </c>
      <c r="K2373">
        <v>28</v>
      </c>
    </row>
    <row r="2374" spans="5:11" ht="12.75">
      <c r="E2374" s="199">
        <f t="shared" si="0"/>
        <v>0</v>
      </c>
      <c r="F2374">
        <v>14</v>
      </c>
      <c r="G2374">
        <v>2</v>
      </c>
      <c r="H2374">
        <v>3</v>
      </c>
      <c r="I2374" t="s">
        <v>439</v>
      </c>
      <c r="J2374" t="s">
        <v>2614</v>
      </c>
      <c r="K2374">
        <v>28</v>
      </c>
    </row>
    <row r="2375" spans="5:11" ht="12.75">
      <c r="E2375" s="199">
        <f t="shared" si="0"/>
        <v>0</v>
      </c>
      <c r="F2375">
        <v>14</v>
      </c>
      <c r="G2375">
        <v>3</v>
      </c>
      <c r="H2375">
        <v>3</v>
      </c>
      <c r="I2375" t="s">
        <v>439</v>
      </c>
      <c r="J2375" t="s">
        <v>2624</v>
      </c>
      <c r="K2375">
        <v>28</v>
      </c>
    </row>
    <row r="2376" spans="5:11" ht="12.75">
      <c r="E2376" s="199">
        <f t="shared" si="0"/>
        <v>0</v>
      </c>
      <c r="F2376">
        <v>14</v>
      </c>
      <c r="G2376">
        <v>4</v>
      </c>
      <c r="H2376">
        <v>2</v>
      </c>
      <c r="I2376" t="s">
        <v>439</v>
      </c>
      <c r="J2376" t="s">
        <v>2625</v>
      </c>
      <c r="K2376">
        <v>28</v>
      </c>
    </row>
    <row r="2377" spans="5:11" ht="12.75">
      <c r="E2377" s="199">
        <f t="shared" si="0"/>
        <v>0</v>
      </c>
      <c r="F2377">
        <v>14</v>
      </c>
      <c r="G2377">
        <v>5</v>
      </c>
      <c r="H2377">
        <v>2</v>
      </c>
      <c r="I2377" t="s">
        <v>439</v>
      </c>
      <c r="J2377" t="s">
        <v>2626</v>
      </c>
      <c r="K2377">
        <v>28</v>
      </c>
    </row>
    <row r="2378" spans="5:11" ht="12.75">
      <c r="E2378" s="199">
        <f t="shared" si="0"/>
        <v>0</v>
      </c>
      <c r="F2378">
        <v>14</v>
      </c>
      <c r="G2378">
        <v>6</v>
      </c>
      <c r="H2378">
        <v>3</v>
      </c>
      <c r="I2378" t="s">
        <v>439</v>
      </c>
      <c r="J2378" t="s">
        <v>2627</v>
      </c>
      <c r="K2378">
        <v>28</v>
      </c>
    </row>
    <row r="2379" spans="5:11" ht="12.75">
      <c r="E2379" s="199">
        <f t="shared" si="0"/>
        <v>0</v>
      </c>
      <c r="F2379">
        <v>14</v>
      </c>
      <c r="G2379">
        <v>7</v>
      </c>
      <c r="H2379">
        <v>2</v>
      </c>
      <c r="I2379" t="s">
        <v>439</v>
      </c>
      <c r="J2379" t="s">
        <v>2628</v>
      </c>
      <c r="K2379">
        <v>28</v>
      </c>
    </row>
    <row r="2380" spans="5:11" ht="12.75">
      <c r="E2380" s="199">
        <f t="shared" si="0"/>
        <v>0</v>
      </c>
      <c r="F2380">
        <v>14</v>
      </c>
      <c r="G2380">
        <v>8</v>
      </c>
      <c r="H2380">
        <v>2</v>
      </c>
      <c r="I2380" t="s">
        <v>439</v>
      </c>
      <c r="J2380" t="s">
        <v>2067</v>
      </c>
      <c r="K2380">
        <v>28</v>
      </c>
    </row>
    <row r="2381" spans="5:11" ht="12.75">
      <c r="E2381" s="199">
        <f t="shared" si="0"/>
        <v>0</v>
      </c>
      <c r="F2381">
        <v>14</v>
      </c>
      <c r="G2381">
        <v>9</v>
      </c>
      <c r="H2381">
        <v>3</v>
      </c>
      <c r="I2381" t="s">
        <v>439</v>
      </c>
      <c r="J2381" t="s">
        <v>2629</v>
      </c>
      <c r="K2381">
        <v>28</v>
      </c>
    </row>
    <row r="2382" spans="5:11" ht="12.75">
      <c r="E2382" s="199">
        <f t="shared" si="0"/>
        <v>0</v>
      </c>
      <c r="F2382">
        <v>14</v>
      </c>
      <c r="G2382">
        <v>10</v>
      </c>
      <c r="H2382">
        <v>2</v>
      </c>
      <c r="I2382" t="s">
        <v>439</v>
      </c>
      <c r="J2382" t="s">
        <v>2630</v>
      </c>
      <c r="K2382">
        <v>28</v>
      </c>
    </row>
    <row r="2383" spans="5:11" ht="12.75">
      <c r="E2383" s="199">
        <f t="shared" si="0"/>
        <v>0</v>
      </c>
      <c r="F2383">
        <v>14</v>
      </c>
      <c r="G2383">
        <v>11</v>
      </c>
      <c r="H2383">
        <v>2</v>
      </c>
      <c r="I2383" t="s">
        <v>439</v>
      </c>
      <c r="J2383" t="s">
        <v>2631</v>
      </c>
      <c r="K2383">
        <v>28</v>
      </c>
    </row>
    <row r="2384" spans="5:11" ht="12.75">
      <c r="E2384" s="199">
        <f t="shared" si="0"/>
        <v>0</v>
      </c>
      <c r="F2384">
        <v>14</v>
      </c>
      <c r="G2384">
        <v>12</v>
      </c>
      <c r="H2384">
        <v>2</v>
      </c>
      <c r="I2384" t="s">
        <v>439</v>
      </c>
      <c r="J2384" t="s">
        <v>2632</v>
      </c>
      <c r="K2384">
        <v>28</v>
      </c>
    </row>
    <row r="2385" spans="5:11" ht="12.75">
      <c r="E2385" s="199">
        <f t="shared" si="0"/>
        <v>0</v>
      </c>
      <c r="F2385">
        <v>15</v>
      </c>
      <c r="G2385">
        <v>0</v>
      </c>
      <c r="H2385">
        <v>0</v>
      </c>
      <c r="I2385" t="s">
        <v>435</v>
      </c>
      <c r="J2385" t="s">
        <v>2633</v>
      </c>
      <c r="K2385">
        <v>28</v>
      </c>
    </row>
    <row r="2386" spans="5:11" ht="12.75">
      <c r="E2386" s="199">
        <f t="shared" si="0"/>
        <v>0</v>
      </c>
      <c r="F2386">
        <v>15</v>
      </c>
      <c r="G2386">
        <v>1</v>
      </c>
      <c r="H2386">
        <v>1</v>
      </c>
      <c r="I2386" t="s">
        <v>439</v>
      </c>
      <c r="J2386" t="s">
        <v>2634</v>
      </c>
      <c r="K2386">
        <v>28</v>
      </c>
    </row>
    <row r="2387" spans="5:11" ht="12.75">
      <c r="E2387" s="199">
        <f t="shared" si="0"/>
        <v>0</v>
      </c>
      <c r="F2387">
        <v>15</v>
      </c>
      <c r="G2387">
        <v>2</v>
      </c>
      <c r="H2387">
        <v>2</v>
      </c>
      <c r="I2387" t="s">
        <v>439</v>
      </c>
      <c r="J2387" t="s">
        <v>2635</v>
      </c>
      <c r="K2387">
        <v>28</v>
      </c>
    </row>
    <row r="2388" spans="5:11" ht="12.75">
      <c r="E2388" s="199">
        <f t="shared" si="0"/>
        <v>0</v>
      </c>
      <c r="F2388">
        <v>15</v>
      </c>
      <c r="G2388">
        <v>3</v>
      </c>
      <c r="H2388">
        <v>2</v>
      </c>
      <c r="I2388" t="s">
        <v>439</v>
      </c>
      <c r="J2388" t="s">
        <v>2636</v>
      </c>
      <c r="K2388">
        <v>28</v>
      </c>
    </row>
    <row r="2389" spans="5:11" ht="12.75">
      <c r="E2389" s="199">
        <f t="shared" si="0"/>
        <v>0</v>
      </c>
      <c r="F2389">
        <v>15</v>
      </c>
      <c r="G2389">
        <v>4</v>
      </c>
      <c r="H2389">
        <v>2</v>
      </c>
      <c r="I2389" t="s">
        <v>439</v>
      </c>
      <c r="J2389" t="s">
        <v>2637</v>
      </c>
      <c r="K2389">
        <v>28</v>
      </c>
    </row>
    <row r="2390" spans="5:11" ht="12.75">
      <c r="E2390" s="199">
        <f t="shared" si="0"/>
        <v>0</v>
      </c>
      <c r="F2390">
        <v>15</v>
      </c>
      <c r="G2390">
        <v>5</v>
      </c>
      <c r="H2390">
        <v>2</v>
      </c>
      <c r="I2390" t="s">
        <v>439</v>
      </c>
      <c r="J2390" t="s">
        <v>2638</v>
      </c>
      <c r="K2390">
        <v>28</v>
      </c>
    </row>
    <row r="2391" spans="5:11" ht="12.75">
      <c r="E2391" s="199">
        <f t="shared" si="0"/>
        <v>0</v>
      </c>
      <c r="F2391">
        <v>15</v>
      </c>
      <c r="G2391">
        <v>6</v>
      </c>
      <c r="H2391">
        <v>3</v>
      </c>
      <c r="I2391" t="s">
        <v>439</v>
      </c>
      <c r="J2391" t="s">
        <v>2639</v>
      </c>
      <c r="K2391">
        <v>28</v>
      </c>
    </row>
    <row r="2392" spans="5:11" ht="12.75">
      <c r="E2392" s="199">
        <f t="shared" si="0"/>
        <v>0</v>
      </c>
      <c r="F2392">
        <v>15</v>
      </c>
      <c r="G2392">
        <v>7</v>
      </c>
      <c r="H2392">
        <v>3</v>
      </c>
      <c r="I2392" t="s">
        <v>439</v>
      </c>
      <c r="J2392" t="s">
        <v>2640</v>
      </c>
      <c r="K2392">
        <v>28</v>
      </c>
    </row>
    <row r="2393" spans="5:11" ht="12.75">
      <c r="E2393" s="199">
        <f t="shared" si="0"/>
        <v>0</v>
      </c>
      <c r="F2393">
        <v>15</v>
      </c>
      <c r="G2393">
        <v>8</v>
      </c>
      <c r="H2393">
        <v>3</v>
      </c>
      <c r="I2393" t="s">
        <v>439</v>
      </c>
      <c r="J2393" t="s">
        <v>2641</v>
      </c>
      <c r="K2393">
        <v>28</v>
      </c>
    </row>
    <row r="2394" spans="5:11" ht="12.75">
      <c r="E2394" s="199">
        <f t="shared" si="0"/>
        <v>0</v>
      </c>
      <c r="F2394">
        <v>15</v>
      </c>
      <c r="G2394">
        <v>9</v>
      </c>
      <c r="H2394">
        <v>2</v>
      </c>
      <c r="I2394" t="s">
        <v>439</v>
      </c>
      <c r="J2394" t="s">
        <v>2634</v>
      </c>
      <c r="K2394">
        <v>28</v>
      </c>
    </row>
    <row r="2395" spans="5:11" ht="12.75">
      <c r="E2395" s="199">
        <f t="shared" si="0"/>
        <v>0</v>
      </c>
      <c r="F2395">
        <v>16</v>
      </c>
      <c r="G2395">
        <v>0</v>
      </c>
      <c r="H2395">
        <v>0</v>
      </c>
      <c r="I2395" t="s">
        <v>435</v>
      </c>
      <c r="J2395" t="s">
        <v>2642</v>
      </c>
      <c r="K2395">
        <v>28</v>
      </c>
    </row>
    <row r="2396" spans="5:11" ht="12.75">
      <c r="E2396" s="199">
        <f t="shared" si="0"/>
        <v>0</v>
      </c>
      <c r="F2396">
        <v>16</v>
      </c>
      <c r="G2396">
        <v>1</v>
      </c>
      <c r="H2396">
        <v>3</v>
      </c>
      <c r="I2396" t="s">
        <v>439</v>
      </c>
      <c r="J2396" t="s">
        <v>2643</v>
      </c>
      <c r="K2396">
        <v>28</v>
      </c>
    </row>
    <row r="2397" spans="5:11" ht="12.75">
      <c r="E2397" s="199">
        <f t="shared" si="0"/>
        <v>0</v>
      </c>
      <c r="F2397">
        <v>16</v>
      </c>
      <c r="G2397">
        <v>2</v>
      </c>
      <c r="H2397">
        <v>3</v>
      </c>
      <c r="I2397" t="s">
        <v>439</v>
      </c>
      <c r="J2397" t="s">
        <v>2644</v>
      </c>
      <c r="K2397">
        <v>28</v>
      </c>
    </row>
    <row r="2398" spans="5:11" ht="12.75">
      <c r="E2398" s="199">
        <f t="shared" si="0"/>
        <v>0</v>
      </c>
      <c r="F2398">
        <v>16</v>
      </c>
      <c r="G2398">
        <v>3</v>
      </c>
      <c r="H2398">
        <v>3</v>
      </c>
      <c r="I2398" t="s">
        <v>439</v>
      </c>
      <c r="J2398" t="s">
        <v>2645</v>
      </c>
      <c r="K2398">
        <v>28</v>
      </c>
    </row>
    <row r="2399" spans="5:11" ht="12.75">
      <c r="E2399" s="199">
        <f t="shared" si="0"/>
        <v>0</v>
      </c>
      <c r="F2399">
        <v>16</v>
      </c>
      <c r="G2399">
        <v>4</v>
      </c>
      <c r="H2399">
        <v>3</v>
      </c>
      <c r="I2399" t="s">
        <v>439</v>
      </c>
      <c r="J2399" t="s">
        <v>2646</v>
      </c>
      <c r="K2399">
        <v>28</v>
      </c>
    </row>
    <row r="2400" spans="5:11" ht="12.75">
      <c r="E2400" s="199">
        <f t="shared" si="0"/>
        <v>0</v>
      </c>
      <c r="F2400">
        <v>17</v>
      </c>
      <c r="G2400">
        <v>0</v>
      </c>
      <c r="H2400">
        <v>0</v>
      </c>
      <c r="I2400" t="s">
        <v>435</v>
      </c>
      <c r="J2400" t="s">
        <v>2647</v>
      </c>
      <c r="K2400">
        <v>28</v>
      </c>
    </row>
    <row r="2401" spans="5:11" ht="12.75">
      <c r="E2401" s="199">
        <f t="shared" si="0"/>
        <v>0</v>
      </c>
      <c r="F2401">
        <v>17</v>
      </c>
      <c r="G2401">
        <v>1</v>
      </c>
      <c r="H2401">
        <v>1</v>
      </c>
      <c r="I2401" t="s">
        <v>439</v>
      </c>
      <c r="J2401" t="s">
        <v>2648</v>
      </c>
      <c r="K2401">
        <v>28</v>
      </c>
    </row>
    <row r="2402" spans="5:11" ht="12.75">
      <c r="E2402" s="199">
        <f t="shared" si="0"/>
        <v>0</v>
      </c>
      <c r="F2402">
        <v>17</v>
      </c>
      <c r="G2402">
        <v>2</v>
      </c>
      <c r="H2402">
        <v>2</v>
      </c>
      <c r="I2402" t="s">
        <v>439</v>
      </c>
      <c r="J2402" t="s">
        <v>2649</v>
      </c>
      <c r="K2402">
        <v>28</v>
      </c>
    </row>
    <row r="2403" spans="5:11" ht="12.75">
      <c r="E2403" s="199">
        <f t="shared" si="0"/>
        <v>0</v>
      </c>
      <c r="F2403">
        <v>17</v>
      </c>
      <c r="G2403">
        <v>3</v>
      </c>
      <c r="H2403">
        <v>2</v>
      </c>
      <c r="I2403" t="s">
        <v>439</v>
      </c>
      <c r="J2403" t="s">
        <v>2650</v>
      </c>
      <c r="K2403">
        <v>28</v>
      </c>
    </row>
    <row r="2404" spans="5:11" ht="12.75">
      <c r="E2404" s="199">
        <f t="shared" si="0"/>
        <v>0</v>
      </c>
      <c r="F2404">
        <v>17</v>
      </c>
      <c r="G2404">
        <v>4</v>
      </c>
      <c r="H2404">
        <v>3</v>
      </c>
      <c r="I2404" t="s">
        <v>439</v>
      </c>
      <c r="J2404" t="s">
        <v>2651</v>
      </c>
      <c r="K2404">
        <v>28</v>
      </c>
    </row>
    <row r="2405" spans="5:11" ht="12.75">
      <c r="E2405" s="199">
        <f t="shared" si="0"/>
        <v>0</v>
      </c>
      <c r="F2405">
        <v>17</v>
      </c>
      <c r="G2405">
        <v>5</v>
      </c>
      <c r="H2405">
        <v>2</v>
      </c>
      <c r="I2405" t="s">
        <v>439</v>
      </c>
      <c r="J2405" t="s">
        <v>2652</v>
      </c>
      <c r="K2405">
        <v>28</v>
      </c>
    </row>
    <row r="2406" spans="5:11" ht="12.75">
      <c r="E2406" s="199">
        <f t="shared" si="0"/>
        <v>0</v>
      </c>
      <c r="F2406">
        <v>17</v>
      </c>
      <c r="G2406">
        <v>6</v>
      </c>
      <c r="H2406">
        <v>2</v>
      </c>
      <c r="I2406" t="s">
        <v>439</v>
      </c>
      <c r="J2406" t="s">
        <v>2648</v>
      </c>
      <c r="K2406">
        <v>28</v>
      </c>
    </row>
    <row r="2407" spans="5:11" ht="12.75">
      <c r="E2407" s="199">
        <f t="shared" si="0"/>
        <v>0</v>
      </c>
      <c r="F2407">
        <v>17</v>
      </c>
      <c r="G2407">
        <v>7</v>
      </c>
      <c r="H2407">
        <v>2</v>
      </c>
      <c r="I2407" t="s">
        <v>439</v>
      </c>
      <c r="J2407" t="s">
        <v>2620</v>
      </c>
      <c r="K2407">
        <v>28</v>
      </c>
    </row>
    <row r="2408" spans="5:11" ht="12.75">
      <c r="E2408" s="199">
        <f t="shared" si="0"/>
        <v>0</v>
      </c>
      <c r="F2408">
        <v>17</v>
      </c>
      <c r="G2408">
        <v>8</v>
      </c>
      <c r="H2408">
        <v>2</v>
      </c>
      <c r="I2408" t="s">
        <v>439</v>
      </c>
      <c r="J2408" t="s">
        <v>2653</v>
      </c>
      <c r="K2408">
        <v>28</v>
      </c>
    </row>
    <row r="2409" spans="5:11" ht="12.75">
      <c r="E2409" s="199">
        <f t="shared" si="0"/>
        <v>0</v>
      </c>
      <c r="F2409">
        <v>18</v>
      </c>
      <c r="G2409">
        <v>0</v>
      </c>
      <c r="H2409">
        <v>0</v>
      </c>
      <c r="I2409" t="s">
        <v>435</v>
      </c>
      <c r="J2409" t="s">
        <v>2654</v>
      </c>
      <c r="K2409">
        <v>28</v>
      </c>
    </row>
    <row r="2410" spans="5:11" ht="12.75">
      <c r="E2410" s="199">
        <f t="shared" si="0"/>
        <v>0</v>
      </c>
      <c r="F2410">
        <v>18</v>
      </c>
      <c r="G2410">
        <v>1</v>
      </c>
      <c r="H2410">
        <v>2</v>
      </c>
      <c r="I2410" t="s">
        <v>439</v>
      </c>
      <c r="J2410" t="s">
        <v>2655</v>
      </c>
      <c r="K2410">
        <v>28</v>
      </c>
    </row>
    <row r="2411" spans="5:11" ht="12.75">
      <c r="E2411" s="199">
        <f t="shared" si="0"/>
        <v>0</v>
      </c>
      <c r="F2411">
        <v>18</v>
      </c>
      <c r="G2411">
        <v>2</v>
      </c>
      <c r="H2411">
        <v>2</v>
      </c>
      <c r="I2411" t="s">
        <v>439</v>
      </c>
      <c r="J2411" t="s">
        <v>2656</v>
      </c>
      <c r="K2411">
        <v>28</v>
      </c>
    </row>
    <row r="2412" spans="5:11" ht="12.75">
      <c r="E2412" s="199">
        <f t="shared" si="0"/>
        <v>0</v>
      </c>
      <c r="F2412">
        <v>18</v>
      </c>
      <c r="G2412">
        <v>3</v>
      </c>
      <c r="H2412">
        <v>3</v>
      </c>
      <c r="I2412" t="s">
        <v>439</v>
      </c>
      <c r="J2412" t="s">
        <v>2657</v>
      </c>
      <c r="K2412">
        <v>28</v>
      </c>
    </row>
    <row r="2413" spans="5:11" ht="12.75">
      <c r="E2413" s="199">
        <f t="shared" si="0"/>
        <v>0</v>
      </c>
      <c r="F2413">
        <v>19</v>
      </c>
      <c r="G2413">
        <v>0</v>
      </c>
      <c r="H2413">
        <v>0</v>
      </c>
      <c r="I2413" t="s">
        <v>435</v>
      </c>
      <c r="J2413" t="s">
        <v>2658</v>
      </c>
      <c r="K2413">
        <v>28</v>
      </c>
    </row>
    <row r="2414" spans="5:11" ht="12.75">
      <c r="E2414" s="199">
        <f t="shared" si="0"/>
        <v>0</v>
      </c>
      <c r="F2414">
        <v>19</v>
      </c>
      <c r="G2414">
        <v>1</v>
      </c>
      <c r="H2414">
        <v>2</v>
      </c>
      <c r="I2414" t="s">
        <v>439</v>
      </c>
      <c r="J2414" t="s">
        <v>2659</v>
      </c>
      <c r="K2414">
        <v>28</v>
      </c>
    </row>
    <row r="2415" spans="5:11" ht="12.75">
      <c r="E2415" s="199">
        <f t="shared" si="0"/>
        <v>0</v>
      </c>
      <c r="F2415">
        <v>19</v>
      </c>
      <c r="G2415">
        <v>2</v>
      </c>
      <c r="H2415">
        <v>2</v>
      </c>
      <c r="I2415" t="s">
        <v>439</v>
      </c>
      <c r="J2415" t="s">
        <v>2660</v>
      </c>
      <c r="K2415">
        <v>28</v>
      </c>
    </row>
    <row r="2416" spans="5:11" ht="12.75">
      <c r="E2416" s="199">
        <f t="shared" si="0"/>
        <v>0</v>
      </c>
      <c r="F2416">
        <v>19</v>
      </c>
      <c r="G2416">
        <v>3</v>
      </c>
      <c r="H2416">
        <v>3</v>
      </c>
      <c r="I2416" t="s">
        <v>439</v>
      </c>
      <c r="J2416" t="s">
        <v>2661</v>
      </c>
      <c r="K2416">
        <v>28</v>
      </c>
    </row>
    <row r="2417" spans="5:11" ht="12.75">
      <c r="E2417" s="199">
        <f t="shared" si="0"/>
        <v>0</v>
      </c>
      <c r="F2417">
        <v>61</v>
      </c>
      <c r="G2417">
        <v>0</v>
      </c>
      <c r="H2417">
        <v>0</v>
      </c>
      <c r="I2417" t="s">
        <v>643</v>
      </c>
      <c r="J2417" t="s">
        <v>2565</v>
      </c>
      <c r="K2417">
        <v>28</v>
      </c>
    </row>
    <row r="2418" spans="5:11" ht="12.75">
      <c r="E2418" s="199">
        <f t="shared" si="0"/>
        <v>0</v>
      </c>
      <c r="F2418">
        <v>62</v>
      </c>
      <c r="G2418">
        <v>0</v>
      </c>
      <c r="H2418">
        <v>0</v>
      </c>
      <c r="I2418" t="s">
        <v>643</v>
      </c>
      <c r="J2418" t="s">
        <v>2305</v>
      </c>
      <c r="K2418">
        <v>28</v>
      </c>
    </row>
    <row r="2419" spans="5:11" ht="12.75">
      <c r="E2419" s="199">
        <f t="shared" si="0"/>
        <v>0</v>
      </c>
      <c r="F2419">
        <v>0</v>
      </c>
      <c r="G2419">
        <v>0</v>
      </c>
      <c r="H2419">
        <v>0</v>
      </c>
      <c r="I2419" t="s">
        <v>432</v>
      </c>
      <c r="J2419" t="s">
        <v>472</v>
      </c>
      <c r="K2419">
        <v>30</v>
      </c>
    </row>
    <row r="2420" spans="5:11" ht="12.75">
      <c r="E2420" s="199">
        <f t="shared" si="0"/>
        <v>0</v>
      </c>
      <c r="F2420">
        <v>1</v>
      </c>
      <c r="G2420">
        <v>0</v>
      </c>
      <c r="H2420">
        <v>0</v>
      </c>
      <c r="I2420" t="s">
        <v>435</v>
      </c>
      <c r="J2420" t="s">
        <v>2662</v>
      </c>
      <c r="K2420">
        <v>30</v>
      </c>
    </row>
    <row r="2421" spans="5:11" ht="12.75">
      <c r="E2421" s="199">
        <f t="shared" si="0"/>
        <v>0</v>
      </c>
      <c r="F2421">
        <v>1</v>
      </c>
      <c r="G2421">
        <v>1</v>
      </c>
      <c r="H2421">
        <v>1</v>
      </c>
      <c r="I2421" t="s">
        <v>439</v>
      </c>
      <c r="J2421" t="s">
        <v>2663</v>
      </c>
      <c r="K2421">
        <v>30</v>
      </c>
    </row>
    <row r="2422" spans="5:11" ht="12.75">
      <c r="E2422" s="199">
        <f t="shared" si="0"/>
        <v>0</v>
      </c>
      <c r="F2422">
        <v>1</v>
      </c>
      <c r="G2422">
        <v>2</v>
      </c>
      <c r="H2422">
        <v>2</v>
      </c>
      <c r="I2422" t="s">
        <v>439</v>
      </c>
      <c r="J2422" t="s">
        <v>2664</v>
      </c>
      <c r="K2422">
        <v>30</v>
      </c>
    </row>
    <row r="2423" spans="5:11" ht="12.75">
      <c r="E2423" s="199">
        <f t="shared" si="0"/>
        <v>0</v>
      </c>
      <c r="F2423">
        <v>1</v>
      </c>
      <c r="G2423">
        <v>3</v>
      </c>
      <c r="H2423">
        <v>2</v>
      </c>
      <c r="I2423" t="s">
        <v>439</v>
      </c>
      <c r="J2423" t="s">
        <v>2663</v>
      </c>
      <c r="K2423">
        <v>30</v>
      </c>
    </row>
    <row r="2424" spans="5:11" ht="12.75">
      <c r="E2424" s="199">
        <f t="shared" si="0"/>
        <v>0</v>
      </c>
      <c r="F2424">
        <v>1</v>
      </c>
      <c r="G2424">
        <v>4</v>
      </c>
      <c r="H2424">
        <v>3</v>
      </c>
      <c r="I2424" t="s">
        <v>439</v>
      </c>
      <c r="J2424" t="s">
        <v>2665</v>
      </c>
      <c r="K2424">
        <v>30</v>
      </c>
    </row>
    <row r="2425" spans="5:11" ht="12.75">
      <c r="E2425" s="199">
        <f t="shared" si="0"/>
        <v>0</v>
      </c>
      <c r="F2425">
        <v>1</v>
      </c>
      <c r="G2425">
        <v>5</v>
      </c>
      <c r="H2425">
        <v>3</v>
      </c>
      <c r="I2425" t="s">
        <v>439</v>
      </c>
      <c r="J2425" t="s">
        <v>2666</v>
      </c>
      <c r="K2425">
        <v>30</v>
      </c>
    </row>
    <row r="2426" spans="5:11" ht="12.75">
      <c r="E2426" s="199">
        <f t="shared" si="0"/>
        <v>0</v>
      </c>
      <c r="F2426">
        <v>2</v>
      </c>
      <c r="G2426">
        <v>0</v>
      </c>
      <c r="H2426">
        <v>0</v>
      </c>
      <c r="I2426" t="s">
        <v>435</v>
      </c>
      <c r="J2426" t="s">
        <v>2667</v>
      </c>
      <c r="K2426">
        <v>30</v>
      </c>
    </row>
    <row r="2427" spans="5:11" ht="12.75">
      <c r="E2427" s="199">
        <f t="shared" si="0"/>
        <v>0</v>
      </c>
      <c r="F2427">
        <v>2</v>
      </c>
      <c r="G2427">
        <v>1</v>
      </c>
      <c r="H2427">
        <v>1</v>
      </c>
      <c r="I2427" t="s">
        <v>439</v>
      </c>
      <c r="J2427" t="s">
        <v>2668</v>
      </c>
      <c r="K2427">
        <v>30</v>
      </c>
    </row>
    <row r="2428" spans="5:11" ht="12.75">
      <c r="E2428" s="199">
        <f t="shared" si="0"/>
        <v>0</v>
      </c>
      <c r="F2428">
        <v>2</v>
      </c>
      <c r="G2428">
        <v>2</v>
      </c>
      <c r="H2428">
        <v>2</v>
      </c>
      <c r="I2428" t="s">
        <v>439</v>
      </c>
      <c r="J2428" t="s">
        <v>2668</v>
      </c>
      <c r="K2428">
        <v>30</v>
      </c>
    </row>
    <row r="2429" spans="5:11" ht="12.75">
      <c r="E2429" s="199">
        <f t="shared" si="0"/>
        <v>0</v>
      </c>
      <c r="F2429">
        <v>2</v>
      </c>
      <c r="G2429">
        <v>3</v>
      </c>
      <c r="H2429">
        <v>2</v>
      </c>
      <c r="I2429" t="s">
        <v>439</v>
      </c>
      <c r="J2429" t="s">
        <v>2669</v>
      </c>
      <c r="K2429">
        <v>30</v>
      </c>
    </row>
    <row r="2430" spans="5:11" ht="12.75">
      <c r="E2430" s="199">
        <f t="shared" si="0"/>
        <v>0</v>
      </c>
      <c r="F2430">
        <v>2</v>
      </c>
      <c r="G2430">
        <v>4</v>
      </c>
      <c r="H2430">
        <v>3</v>
      </c>
      <c r="I2430" t="s">
        <v>439</v>
      </c>
      <c r="J2430" t="s">
        <v>2670</v>
      </c>
      <c r="K2430">
        <v>30</v>
      </c>
    </row>
    <row r="2431" spans="5:11" ht="12.75">
      <c r="E2431" s="199">
        <f t="shared" si="0"/>
        <v>0</v>
      </c>
      <c r="F2431">
        <v>2</v>
      </c>
      <c r="G2431">
        <v>5</v>
      </c>
      <c r="H2431">
        <v>2</v>
      </c>
      <c r="I2431" t="s">
        <v>439</v>
      </c>
      <c r="J2431" t="s">
        <v>2671</v>
      </c>
      <c r="K2431">
        <v>30</v>
      </c>
    </row>
    <row r="2432" spans="5:11" ht="12.75">
      <c r="E2432" s="199">
        <f t="shared" si="0"/>
        <v>0</v>
      </c>
      <c r="F2432">
        <v>2</v>
      </c>
      <c r="G2432">
        <v>6</v>
      </c>
      <c r="H2432">
        <v>2</v>
      </c>
      <c r="I2432" t="s">
        <v>439</v>
      </c>
      <c r="J2432" t="s">
        <v>2672</v>
      </c>
      <c r="K2432">
        <v>30</v>
      </c>
    </row>
    <row r="2433" spans="5:11" ht="12.75">
      <c r="E2433" s="199">
        <f t="shared" si="0"/>
        <v>0</v>
      </c>
      <c r="F2433">
        <v>2</v>
      </c>
      <c r="G2433">
        <v>7</v>
      </c>
      <c r="H2433">
        <v>3</v>
      </c>
      <c r="I2433" t="s">
        <v>439</v>
      </c>
      <c r="J2433" t="s">
        <v>2673</v>
      </c>
      <c r="K2433">
        <v>30</v>
      </c>
    </row>
    <row r="2434" spans="5:11" ht="12.75">
      <c r="E2434" s="199">
        <f t="shared" si="0"/>
        <v>0</v>
      </c>
      <c r="F2434">
        <v>2</v>
      </c>
      <c r="G2434">
        <v>8</v>
      </c>
      <c r="H2434">
        <v>3</v>
      </c>
      <c r="I2434" t="s">
        <v>439</v>
      </c>
      <c r="J2434" t="s">
        <v>2674</v>
      </c>
      <c r="K2434">
        <v>30</v>
      </c>
    </row>
    <row r="2435" spans="5:11" ht="12.75">
      <c r="E2435" s="199">
        <f t="shared" si="0"/>
        <v>0</v>
      </c>
      <c r="F2435">
        <v>3</v>
      </c>
      <c r="G2435">
        <v>0</v>
      </c>
      <c r="H2435">
        <v>0</v>
      </c>
      <c r="I2435" t="s">
        <v>435</v>
      </c>
      <c r="J2435" t="s">
        <v>2675</v>
      </c>
      <c r="K2435">
        <v>30</v>
      </c>
    </row>
    <row r="2436" spans="5:11" ht="12.75">
      <c r="E2436" s="199">
        <f t="shared" si="0"/>
        <v>0</v>
      </c>
      <c r="F2436">
        <v>3</v>
      </c>
      <c r="G2436">
        <v>1</v>
      </c>
      <c r="H2436">
        <v>1</v>
      </c>
      <c r="I2436" t="s">
        <v>439</v>
      </c>
      <c r="J2436" t="s">
        <v>2676</v>
      </c>
      <c r="K2436">
        <v>30</v>
      </c>
    </row>
    <row r="2437" spans="5:11" ht="12.75">
      <c r="E2437" s="199">
        <f t="shared" si="0"/>
        <v>0</v>
      </c>
      <c r="F2437">
        <v>3</v>
      </c>
      <c r="G2437">
        <v>2</v>
      </c>
      <c r="H2437">
        <v>3</v>
      </c>
      <c r="I2437" t="s">
        <v>439</v>
      </c>
      <c r="J2437" t="s">
        <v>2677</v>
      </c>
      <c r="K2437">
        <v>30</v>
      </c>
    </row>
    <row r="2438" spans="5:11" ht="12.75">
      <c r="E2438" s="199">
        <f t="shared" si="0"/>
        <v>0</v>
      </c>
      <c r="F2438">
        <v>3</v>
      </c>
      <c r="G2438">
        <v>3</v>
      </c>
      <c r="H2438">
        <v>2</v>
      </c>
      <c r="I2438" t="s">
        <v>439</v>
      </c>
      <c r="J2438" t="s">
        <v>2676</v>
      </c>
      <c r="K2438">
        <v>30</v>
      </c>
    </row>
    <row r="2439" spans="5:11" ht="12.75">
      <c r="E2439" s="199">
        <f t="shared" si="0"/>
        <v>0</v>
      </c>
      <c r="F2439">
        <v>3</v>
      </c>
      <c r="G2439">
        <v>4</v>
      </c>
      <c r="H2439">
        <v>2</v>
      </c>
      <c r="I2439" t="s">
        <v>439</v>
      </c>
      <c r="J2439" t="s">
        <v>2678</v>
      </c>
      <c r="K2439">
        <v>30</v>
      </c>
    </row>
    <row r="2440" spans="5:11" ht="12.75">
      <c r="E2440" s="199">
        <f t="shared" si="0"/>
        <v>0</v>
      </c>
      <c r="F2440">
        <v>3</v>
      </c>
      <c r="G2440">
        <v>5</v>
      </c>
      <c r="H2440">
        <v>3</v>
      </c>
      <c r="I2440" t="s">
        <v>439</v>
      </c>
      <c r="J2440" t="s">
        <v>2679</v>
      </c>
      <c r="K2440">
        <v>30</v>
      </c>
    </row>
    <row r="2441" spans="5:11" ht="12.75">
      <c r="E2441" s="199">
        <f t="shared" si="0"/>
        <v>0</v>
      </c>
      <c r="F2441">
        <v>3</v>
      </c>
      <c r="G2441">
        <v>6</v>
      </c>
      <c r="H2441">
        <v>2</v>
      </c>
      <c r="I2441" t="s">
        <v>439</v>
      </c>
      <c r="J2441" t="s">
        <v>2680</v>
      </c>
      <c r="K2441">
        <v>30</v>
      </c>
    </row>
    <row r="2442" spans="5:11" ht="12.75">
      <c r="E2442" s="199">
        <f t="shared" si="0"/>
        <v>0</v>
      </c>
      <c r="F2442">
        <v>3</v>
      </c>
      <c r="G2442">
        <v>7</v>
      </c>
      <c r="H2442">
        <v>2</v>
      </c>
      <c r="I2442" t="s">
        <v>439</v>
      </c>
      <c r="J2442" t="s">
        <v>2681</v>
      </c>
      <c r="K2442">
        <v>30</v>
      </c>
    </row>
    <row r="2443" spans="5:11" ht="12.75">
      <c r="E2443" s="199">
        <f t="shared" si="0"/>
        <v>0</v>
      </c>
      <c r="F2443">
        <v>3</v>
      </c>
      <c r="G2443">
        <v>8</v>
      </c>
      <c r="H2443">
        <v>2</v>
      </c>
      <c r="I2443" t="s">
        <v>439</v>
      </c>
      <c r="J2443" t="s">
        <v>2682</v>
      </c>
      <c r="K2443">
        <v>30</v>
      </c>
    </row>
    <row r="2444" spans="5:11" ht="12.75">
      <c r="E2444" s="199">
        <f t="shared" si="0"/>
        <v>0</v>
      </c>
      <c r="F2444">
        <v>3</v>
      </c>
      <c r="G2444">
        <v>9</v>
      </c>
      <c r="H2444">
        <v>3</v>
      </c>
      <c r="I2444" t="s">
        <v>439</v>
      </c>
      <c r="J2444" t="s">
        <v>2683</v>
      </c>
      <c r="K2444">
        <v>30</v>
      </c>
    </row>
    <row r="2445" spans="5:11" ht="12.75">
      <c r="E2445" s="199">
        <f t="shared" si="0"/>
        <v>0</v>
      </c>
      <c r="F2445">
        <v>3</v>
      </c>
      <c r="G2445">
        <v>10</v>
      </c>
      <c r="H2445">
        <v>3</v>
      </c>
      <c r="I2445" t="s">
        <v>439</v>
      </c>
      <c r="J2445" t="s">
        <v>2684</v>
      </c>
      <c r="K2445">
        <v>30</v>
      </c>
    </row>
    <row r="2446" spans="5:11" ht="12.75">
      <c r="E2446" s="199">
        <f t="shared" si="0"/>
        <v>0</v>
      </c>
      <c r="F2446">
        <v>4</v>
      </c>
      <c r="G2446">
        <v>0</v>
      </c>
      <c r="H2446">
        <v>0</v>
      </c>
      <c r="I2446" t="s">
        <v>435</v>
      </c>
      <c r="J2446" t="s">
        <v>2685</v>
      </c>
      <c r="K2446">
        <v>30</v>
      </c>
    </row>
    <row r="2447" spans="5:11" ht="12.75">
      <c r="E2447" s="199">
        <f t="shared" si="0"/>
        <v>0</v>
      </c>
      <c r="F2447">
        <v>4</v>
      </c>
      <c r="G2447">
        <v>1</v>
      </c>
      <c r="H2447">
        <v>3</v>
      </c>
      <c r="I2447" t="s">
        <v>439</v>
      </c>
      <c r="J2447" t="s">
        <v>2686</v>
      </c>
      <c r="K2447">
        <v>30</v>
      </c>
    </row>
    <row r="2448" spans="5:11" ht="12.75">
      <c r="E2448" s="199">
        <f t="shared" si="0"/>
        <v>0</v>
      </c>
      <c r="F2448">
        <v>4</v>
      </c>
      <c r="G2448">
        <v>2</v>
      </c>
      <c r="H2448">
        <v>3</v>
      </c>
      <c r="I2448" t="s">
        <v>439</v>
      </c>
      <c r="J2448" t="s">
        <v>2687</v>
      </c>
      <c r="K2448">
        <v>30</v>
      </c>
    </row>
    <row r="2449" spans="5:11" ht="12.75">
      <c r="E2449" s="199">
        <f t="shared" si="0"/>
        <v>0</v>
      </c>
      <c r="F2449">
        <v>4</v>
      </c>
      <c r="G2449">
        <v>3</v>
      </c>
      <c r="H2449">
        <v>3</v>
      </c>
      <c r="I2449" t="s">
        <v>439</v>
      </c>
      <c r="J2449" t="s">
        <v>2688</v>
      </c>
      <c r="K2449">
        <v>30</v>
      </c>
    </row>
    <row r="2450" spans="5:11" ht="12.75">
      <c r="E2450" s="199">
        <f t="shared" si="0"/>
        <v>0</v>
      </c>
      <c r="F2450">
        <v>4</v>
      </c>
      <c r="G2450">
        <v>4</v>
      </c>
      <c r="H2450">
        <v>2</v>
      </c>
      <c r="I2450" t="s">
        <v>439</v>
      </c>
      <c r="J2450" t="s">
        <v>2689</v>
      </c>
      <c r="K2450">
        <v>30</v>
      </c>
    </row>
    <row r="2451" spans="5:11" ht="12.75">
      <c r="E2451" s="199">
        <f t="shared" si="0"/>
        <v>0</v>
      </c>
      <c r="F2451">
        <v>4</v>
      </c>
      <c r="G2451">
        <v>5</v>
      </c>
      <c r="H2451">
        <v>2</v>
      </c>
      <c r="I2451" t="s">
        <v>439</v>
      </c>
      <c r="J2451" t="s">
        <v>970</v>
      </c>
      <c r="K2451">
        <v>30</v>
      </c>
    </row>
    <row r="2452" spans="5:11" ht="12.75">
      <c r="E2452" s="199">
        <f t="shared" si="0"/>
        <v>0</v>
      </c>
      <c r="F2452">
        <v>4</v>
      </c>
      <c r="G2452">
        <v>6</v>
      </c>
      <c r="H2452">
        <v>3</v>
      </c>
      <c r="I2452" t="s">
        <v>439</v>
      </c>
      <c r="J2452" t="s">
        <v>2690</v>
      </c>
      <c r="K2452">
        <v>30</v>
      </c>
    </row>
    <row r="2453" spans="5:11" ht="12.75">
      <c r="E2453" s="199">
        <f t="shared" si="0"/>
        <v>0</v>
      </c>
      <c r="F2453">
        <v>4</v>
      </c>
      <c r="G2453">
        <v>7</v>
      </c>
      <c r="H2453">
        <v>3</v>
      </c>
      <c r="I2453" t="s">
        <v>439</v>
      </c>
      <c r="J2453" t="s">
        <v>2691</v>
      </c>
      <c r="K2453">
        <v>30</v>
      </c>
    </row>
    <row r="2454" spans="5:11" ht="12.75">
      <c r="E2454" s="199">
        <f t="shared" si="0"/>
        <v>0</v>
      </c>
      <c r="F2454">
        <v>5</v>
      </c>
      <c r="G2454">
        <v>0</v>
      </c>
      <c r="H2454">
        <v>0</v>
      </c>
      <c r="I2454" t="s">
        <v>435</v>
      </c>
      <c r="J2454" t="s">
        <v>1496</v>
      </c>
      <c r="K2454">
        <v>30</v>
      </c>
    </row>
    <row r="2455" spans="5:11" ht="12.75">
      <c r="E2455" s="199">
        <f t="shared" si="0"/>
        <v>0</v>
      </c>
      <c r="F2455">
        <v>5</v>
      </c>
      <c r="G2455">
        <v>1</v>
      </c>
      <c r="H2455">
        <v>2</v>
      </c>
      <c r="I2455" t="s">
        <v>439</v>
      </c>
      <c r="J2455" t="s">
        <v>2692</v>
      </c>
      <c r="K2455">
        <v>30</v>
      </c>
    </row>
    <row r="2456" spans="5:11" ht="12.75">
      <c r="E2456" s="199">
        <f t="shared" si="0"/>
        <v>0</v>
      </c>
      <c r="F2456">
        <v>5</v>
      </c>
      <c r="G2456">
        <v>2</v>
      </c>
      <c r="H2456">
        <v>3</v>
      </c>
      <c r="I2456" t="s">
        <v>439</v>
      </c>
      <c r="J2456" t="s">
        <v>2693</v>
      </c>
      <c r="K2456">
        <v>30</v>
      </c>
    </row>
    <row r="2457" spans="5:11" ht="12.75">
      <c r="E2457" s="199">
        <f t="shared" si="0"/>
        <v>0</v>
      </c>
      <c r="F2457">
        <v>5</v>
      </c>
      <c r="G2457">
        <v>3</v>
      </c>
      <c r="H2457">
        <v>2</v>
      </c>
      <c r="I2457" t="s">
        <v>439</v>
      </c>
      <c r="J2457" t="s">
        <v>2694</v>
      </c>
      <c r="K2457">
        <v>30</v>
      </c>
    </row>
    <row r="2458" spans="5:11" ht="12.75">
      <c r="E2458" s="199">
        <f t="shared" si="0"/>
        <v>0</v>
      </c>
      <c r="F2458">
        <v>5</v>
      </c>
      <c r="G2458">
        <v>4</v>
      </c>
      <c r="H2458">
        <v>3</v>
      </c>
      <c r="I2458" t="s">
        <v>439</v>
      </c>
      <c r="J2458" t="s">
        <v>2695</v>
      </c>
      <c r="K2458">
        <v>30</v>
      </c>
    </row>
    <row r="2459" spans="5:11" ht="12.75">
      <c r="E2459" s="199">
        <f t="shared" si="0"/>
        <v>0</v>
      </c>
      <c r="F2459">
        <v>5</v>
      </c>
      <c r="G2459">
        <v>5</v>
      </c>
      <c r="H2459">
        <v>3</v>
      </c>
      <c r="I2459" t="s">
        <v>439</v>
      </c>
      <c r="J2459" t="s">
        <v>2696</v>
      </c>
      <c r="K2459">
        <v>30</v>
      </c>
    </row>
    <row r="2460" spans="5:11" ht="12.75">
      <c r="E2460" s="199">
        <f t="shared" si="0"/>
        <v>0</v>
      </c>
      <c r="F2460">
        <v>6</v>
      </c>
      <c r="G2460">
        <v>0</v>
      </c>
      <c r="H2460">
        <v>0</v>
      </c>
      <c r="I2460" t="s">
        <v>435</v>
      </c>
      <c r="J2460" t="s">
        <v>2697</v>
      </c>
      <c r="K2460">
        <v>30</v>
      </c>
    </row>
    <row r="2461" spans="5:11" ht="12.75">
      <c r="E2461" s="199">
        <f t="shared" si="0"/>
        <v>0</v>
      </c>
      <c r="F2461">
        <v>6</v>
      </c>
      <c r="G2461">
        <v>1</v>
      </c>
      <c r="H2461">
        <v>2</v>
      </c>
      <c r="I2461" t="s">
        <v>439</v>
      </c>
      <c r="J2461" t="s">
        <v>2698</v>
      </c>
      <c r="K2461">
        <v>30</v>
      </c>
    </row>
    <row r="2462" spans="5:11" ht="12.75">
      <c r="E2462" s="199">
        <f t="shared" si="0"/>
        <v>0</v>
      </c>
      <c r="F2462">
        <v>6</v>
      </c>
      <c r="G2462">
        <v>2</v>
      </c>
      <c r="H2462">
        <v>3</v>
      </c>
      <c r="I2462" t="s">
        <v>439</v>
      </c>
      <c r="J2462" t="s">
        <v>1945</v>
      </c>
      <c r="K2462">
        <v>30</v>
      </c>
    </row>
    <row r="2463" spans="5:11" ht="12.75">
      <c r="E2463" s="199">
        <f t="shared" si="0"/>
        <v>0</v>
      </c>
      <c r="F2463">
        <v>6</v>
      </c>
      <c r="G2463">
        <v>3</v>
      </c>
      <c r="H2463">
        <v>2</v>
      </c>
      <c r="I2463" t="s">
        <v>439</v>
      </c>
      <c r="J2463" t="s">
        <v>2699</v>
      </c>
      <c r="K2463">
        <v>30</v>
      </c>
    </row>
    <row r="2464" spans="5:11" ht="12.75">
      <c r="E2464" s="199">
        <f t="shared" si="0"/>
        <v>0</v>
      </c>
      <c r="F2464">
        <v>6</v>
      </c>
      <c r="G2464">
        <v>4</v>
      </c>
      <c r="H2464">
        <v>3</v>
      </c>
      <c r="I2464" t="s">
        <v>439</v>
      </c>
      <c r="J2464" t="s">
        <v>2700</v>
      </c>
      <c r="K2464">
        <v>30</v>
      </c>
    </row>
    <row r="2465" spans="5:11" ht="12.75">
      <c r="E2465" s="199">
        <f t="shared" si="0"/>
        <v>0</v>
      </c>
      <c r="F2465">
        <v>7</v>
      </c>
      <c r="G2465">
        <v>0</v>
      </c>
      <c r="H2465">
        <v>0</v>
      </c>
      <c r="I2465" t="s">
        <v>435</v>
      </c>
      <c r="J2465" t="s">
        <v>2701</v>
      </c>
      <c r="K2465">
        <v>30</v>
      </c>
    </row>
    <row r="2466" spans="5:11" ht="12.75">
      <c r="E2466" s="199">
        <f t="shared" si="0"/>
        <v>0</v>
      </c>
      <c r="F2466">
        <v>7</v>
      </c>
      <c r="G2466">
        <v>1</v>
      </c>
      <c r="H2466">
        <v>2</v>
      </c>
      <c r="I2466" t="s">
        <v>439</v>
      </c>
      <c r="J2466" t="s">
        <v>2702</v>
      </c>
      <c r="K2466">
        <v>30</v>
      </c>
    </row>
    <row r="2467" spans="5:11" ht="12.75">
      <c r="E2467" s="199">
        <f t="shared" si="0"/>
        <v>0</v>
      </c>
      <c r="F2467">
        <v>7</v>
      </c>
      <c r="G2467">
        <v>2</v>
      </c>
      <c r="H2467">
        <v>2</v>
      </c>
      <c r="I2467" t="s">
        <v>439</v>
      </c>
      <c r="J2467" t="s">
        <v>1271</v>
      </c>
      <c r="K2467">
        <v>30</v>
      </c>
    </row>
    <row r="2468" spans="5:11" ht="12.75">
      <c r="E2468" s="199">
        <f t="shared" si="0"/>
        <v>0</v>
      </c>
      <c r="F2468">
        <v>7</v>
      </c>
      <c r="G2468">
        <v>3</v>
      </c>
      <c r="H2468">
        <v>2</v>
      </c>
      <c r="I2468" t="s">
        <v>439</v>
      </c>
      <c r="J2468" t="s">
        <v>2703</v>
      </c>
      <c r="K2468">
        <v>30</v>
      </c>
    </row>
    <row r="2469" spans="5:11" ht="12.75">
      <c r="E2469" s="199">
        <f t="shared" si="0"/>
        <v>0</v>
      </c>
      <c r="F2469">
        <v>7</v>
      </c>
      <c r="G2469">
        <v>4</v>
      </c>
      <c r="H2469">
        <v>2</v>
      </c>
      <c r="I2469" t="s">
        <v>439</v>
      </c>
      <c r="J2469" t="s">
        <v>2704</v>
      </c>
      <c r="K2469">
        <v>30</v>
      </c>
    </row>
    <row r="2470" spans="5:11" ht="12.75">
      <c r="E2470" s="199">
        <f t="shared" si="0"/>
        <v>0</v>
      </c>
      <c r="F2470">
        <v>7</v>
      </c>
      <c r="G2470">
        <v>5</v>
      </c>
      <c r="H2470">
        <v>2</v>
      </c>
      <c r="I2470" t="s">
        <v>439</v>
      </c>
      <c r="J2470" t="s">
        <v>2705</v>
      </c>
      <c r="K2470">
        <v>30</v>
      </c>
    </row>
    <row r="2471" spans="5:11" ht="12.75">
      <c r="E2471" s="199">
        <f t="shared" si="0"/>
        <v>0</v>
      </c>
      <c r="F2471">
        <v>7</v>
      </c>
      <c r="G2471">
        <v>6</v>
      </c>
      <c r="H2471">
        <v>2</v>
      </c>
      <c r="I2471" t="s">
        <v>439</v>
      </c>
      <c r="J2471" t="s">
        <v>2706</v>
      </c>
      <c r="K2471">
        <v>30</v>
      </c>
    </row>
    <row r="2472" spans="5:11" ht="12.75">
      <c r="E2472" s="199">
        <f t="shared" si="0"/>
        <v>0</v>
      </c>
      <c r="F2472">
        <v>7</v>
      </c>
      <c r="G2472">
        <v>7</v>
      </c>
      <c r="H2472">
        <v>2</v>
      </c>
      <c r="I2472" t="s">
        <v>439</v>
      </c>
      <c r="J2472" t="s">
        <v>2707</v>
      </c>
      <c r="K2472">
        <v>30</v>
      </c>
    </row>
    <row r="2473" spans="5:11" ht="12.75">
      <c r="E2473" s="199">
        <f t="shared" si="0"/>
        <v>0</v>
      </c>
      <c r="F2473">
        <v>7</v>
      </c>
      <c r="G2473">
        <v>8</v>
      </c>
      <c r="H2473">
        <v>2</v>
      </c>
      <c r="I2473" t="s">
        <v>439</v>
      </c>
      <c r="J2473" t="s">
        <v>2708</v>
      </c>
      <c r="K2473">
        <v>30</v>
      </c>
    </row>
    <row r="2474" spans="5:11" ht="12.75">
      <c r="E2474" s="199">
        <f t="shared" si="0"/>
        <v>0</v>
      </c>
      <c r="F2474">
        <v>7</v>
      </c>
      <c r="G2474">
        <v>9</v>
      </c>
      <c r="H2474">
        <v>3</v>
      </c>
      <c r="I2474" t="s">
        <v>439</v>
      </c>
      <c r="J2474" t="s">
        <v>2709</v>
      </c>
      <c r="K2474">
        <v>30</v>
      </c>
    </row>
    <row r="2475" spans="5:11" ht="12.75">
      <c r="E2475" s="199">
        <f t="shared" si="0"/>
        <v>0</v>
      </c>
      <c r="F2475">
        <v>7</v>
      </c>
      <c r="G2475">
        <v>10</v>
      </c>
      <c r="H2475">
        <v>2</v>
      </c>
      <c r="I2475" t="s">
        <v>439</v>
      </c>
      <c r="J2475" t="s">
        <v>2710</v>
      </c>
      <c r="K2475">
        <v>30</v>
      </c>
    </row>
    <row r="2476" spans="5:11" ht="12.75">
      <c r="E2476" s="199">
        <f t="shared" si="0"/>
        <v>0</v>
      </c>
      <c r="F2476">
        <v>7</v>
      </c>
      <c r="G2476">
        <v>11</v>
      </c>
      <c r="H2476">
        <v>2</v>
      </c>
      <c r="I2476" t="s">
        <v>439</v>
      </c>
      <c r="J2476" t="s">
        <v>2711</v>
      </c>
      <c r="K2476">
        <v>30</v>
      </c>
    </row>
    <row r="2477" spans="5:11" ht="12.75">
      <c r="E2477" s="199">
        <f t="shared" si="0"/>
        <v>0</v>
      </c>
      <c r="F2477">
        <v>8</v>
      </c>
      <c r="G2477">
        <v>0</v>
      </c>
      <c r="H2477">
        <v>0</v>
      </c>
      <c r="I2477" t="s">
        <v>435</v>
      </c>
      <c r="J2477" t="s">
        <v>2712</v>
      </c>
      <c r="K2477">
        <v>30</v>
      </c>
    </row>
    <row r="2478" spans="5:11" ht="12.75">
      <c r="E2478" s="199">
        <f t="shared" si="0"/>
        <v>0</v>
      </c>
      <c r="F2478">
        <v>8</v>
      </c>
      <c r="G2478">
        <v>1</v>
      </c>
      <c r="H2478">
        <v>2</v>
      </c>
      <c r="I2478" t="s">
        <v>439</v>
      </c>
      <c r="J2478" t="s">
        <v>944</v>
      </c>
      <c r="K2478">
        <v>30</v>
      </c>
    </row>
    <row r="2479" spans="5:11" ht="12.75">
      <c r="E2479" s="199">
        <f t="shared" si="0"/>
        <v>0</v>
      </c>
      <c r="F2479">
        <v>8</v>
      </c>
      <c r="G2479">
        <v>2</v>
      </c>
      <c r="H2479">
        <v>2</v>
      </c>
      <c r="I2479" t="s">
        <v>439</v>
      </c>
      <c r="J2479" t="s">
        <v>2713</v>
      </c>
      <c r="K2479">
        <v>30</v>
      </c>
    </row>
    <row r="2480" spans="5:11" ht="12.75">
      <c r="E2480" s="199">
        <f t="shared" si="0"/>
        <v>0</v>
      </c>
      <c r="F2480">
        <v>8</v>
      </c>
      <c r="G2480">
        <v>3</v>
      </c>
      <c r="H2480">
        <v>3</v>
      </c>
      <c r="I2480" t="s">
        <v>439</v>
      </c>
      <c r="J2480" t="s">
        <v>2714</v>
      </c>
      <c r="K2480">
        <v>30</v>
      </c>
    </row>
    <row r="2481" spans="5:11" ht="12.75">
      <c r="E2481" s="199">
        <f t="shared" si="0"/>
        <v>0</v>
      </c>
      <c r="F2481">
        <v>8</v>
      </c>
      <c r="G2481">
        <v>4</v>
      </c>
      <c r="H2481">
        <v>2</v>
      </c>
      <c r="I2481" t="s">
        <v>439</v>
      </c>
      <c r="J2481" t="s">
        <v>2715</v>
      </c>
      <c r="K2481">
        <v>30</v>
      </c>
    </row>
    <row r="2482" spans="5:11" ht="12.75">
      <c r="E2482" s="199">
        <f t="shared" si="0"/>
        <v>0</v>
      </c>
      <c r="F2482">
        <v>8</v>
      </c>
      <c r="G2482">
        <v>5</v>
      </c>
      <c r="H2482">
        <v>2</v>
      </c>
      <c r="I2482" t="s">
        <v>439</v>
      </c>
      <c r="J2482" t="s">
        <v>2716</v>
      </c>
      <c r="K2482">
        <v>30</v>
      </c>
    </row>
    <row r="2483" spans="5:11" ht="12.75">
      <c r="E2483" s="199">
        <f t="shared" si="0"/>
        <v>0</v>
      </c>
      <c r="F2483">
        <v>8</v>
      </c>
      <c r="G2483">
        <v>6</v>
      </c>
      <c r="H2483">
        <v>2</v>
      </c>
      <c r="I2483" t="s">
        <v>439</v>
      </c>
      <c r="J2483" t="s">
        <v>2717</v>
      </c>
      <c r="K2483">
        <v>30</v>
      </c>
    </row>
    <row r="2484" spans="5:11" ht="12.75">
      <c r="E2484" s="199">
        <f t="shared" si="0"/>
        <v>0</v>
      </c>
      <c r="F2484">
        <v>8</v>
      </c>
      <c r="G2484">
        <v>7</v>
      </c>
      <c r="H2484">
        <v>2</v>
      </c>
      <c r="I2484" t="s">
        <v>439</v>
      </c>
      <c r="J2484" t="s">
        <v>2718</v>
      </c>
      <c r="K2484">
        <v>30</v>
      </c>
    </row>
    <row r="2485" spans="5:11" ht="12.75">
      <c r="E2485" s="199">
        <f t="shared" si="0"/>
        <v>0</v>
      </c>
      <c r="F2485">
        <v>9</v>
      </c>
      <c r="G2485">
        <v>0</v>
      </c>
      <c r="H2485">
        <v>0</v>
      </c>
      <c r="I2485" t="s">
        <v>435</v>
      </c>
      <c r="J2485" t="s">
        <v>2719</v>
      </c>
      <c r="K2485">
        <v>30</v>
      </c>
    </row>
    <row r="2486" spans="5:11" ht="12.75">
      <c r="E2486" s="199">
        <f t="shared" si="0"/>
        <v>0</v>
      </c>
      <c r="F2486">
        <v>9</v>
      </c>
      <c r="G2486">
        <v>1</v>
      </c>
      <c r="H2486">
        <v>1</v>
      </c>
      <c r="I2486" t="s">
        <v>439</v>
      </c>
      <c r="J2486" t="s">
        <v>2720</v>
      </c>
      <c r="K2486">
        <v>30</v>
      </c>
    </row>
    <row r="2487" spans="5:11" ht="12.75">
      <c r="E2487" s="199">
        <f t="shared" si="0"/>
        <v>0</v>
      </c>
      <c r="F2487">
        <v>9</v>
      </c>
      <c r="G2487">
        <v>2</v>
      </c>
      <c r="H2487">
        <v>2</v>
      </c>
      <c r="I2487" t="s">
        <v>439</v>
      </c>
      <c r="J2487" t="s">
        <v>2721</v>
      </c>
      <c r="K2487">
        <v>30</v>
      </c>
    </row>
    <row r="2488" spans="5:11" ht="12.75">
      <c r="E2488" s="199">
        <f t="shared" si="0"/>
        <v>0</v>
      </c>
      <c r="F2488">
        <v>9</v>
      </c>
      <c r="G2488">
        <v>3</v>
      </c>
      <c r="H2488">
        <v>2</v>
      </c>
      <c r="I2488" t="s">
        <v>439</v>
      </c>
      <c r="J2488" t="s">
        <v>2722</v>
      </c>
      <c r="K2488">
        <v>30</v>
      </c>
    </row>
    <row r="2489" spans="5:11" ht="12.75">
      <c r="E2489" s="199">
        <f t="shared" si="0"/>
        <v>0</v>
      </c>
      <c r="F2489">
        <v>9</v>
      </c>
      <c r="G2489">
        <v>4</v>
      </c>
      <c r="H2489">
        <v>3</v>
      </c>
      <c r="I2489" t="s">
        <v>439</v>
      </c>
      <c r="J2489" t="s">
        <v>1022</v>
      </c>
      <c r="K2489">
        <v>30</v>
      </c>
    </row>
    <row r="2490" spans="5:11" ht="12.75">
      <c r="E2490" s="199">
        <f t="shared" si="0"/>
        <v>0</v>
      </c>
      <c r="F2490">
        <v>9</v>
      </c>
      <c r="G2490">
        <v>5</v>
      </c>
      <c r="H2490">
        <v>2</v>
      </c>
      <c r="I2490" t="s">
        <v>439</v>
      </c>
      <c r="J2490" t="s">
        <v>2723</v>
      </c>
      <c r="K2490">
        <v>30</v>
      </c>
    </row>
    <row r="2491" spans="5:11" ht="12.75">
      <c r="E2491" s="199">
        <f t="shared" si="0"/>
        <v>0</v>
      </c>
      <c r="F2491">
        <v>9</v>
      </c>
      <c r="G2491">
        <v>6</v>
      </c>
      <c r="H2491">
        <v>3</v>
      </c>
      <c r="I2491" t="s">
        <v>439</v>
      </c>
      <c r="J2491" t="s">
        <v>1014</v>
      </c>
      <c r="K2491">
        <v>30</v>
      </c>
    </row>
    <row r="2492" spans="5:11" ht="12.75">
      <c r="E2492" s="199">
        <f t="shared" si="0"/>
        <v>0</v>
      </c>
      <c r="F2492">
        <v>9</v>
      </c>
      <c r="G2492">
        <v>7</v>
      </c>
      <c r="H2492">
        <v>2</v>
      </c>
      <c r="I2492" t="s">
        <v>439</v>
      </c>
      <c r="J2492" t="s">
        <v>2720</v>
      </c>
      <c r="K2492">
        <v>30</v>
      </c>
    </row>
    <row r="2493" spans="5:11" ht="12.75">
      <c r="E2493" s="199">
        <f t="shared" si="0"/>
        <v>0</v>
      </c>
      <c r="F2493">
        <v>9</v>
      </c>
      <c r="G2493">
        <v>8</v>
      </c>
      <c r="H2493">
        <v>2</v>
      </c>
      <c r="I2493" t="s">
        <v>439</v>
      </c>
      <c r="J2493" t="s">
        <v>2724</v>
      </c>
      <c r="K2493">
        <v>30</v>
      </c>
    </row>
    <row r="2494" spans="5:11" ht="12.75">
      <c r="E2494" s="199">
        <f t="shared" si="0"/>
        <v>0</v>
      </c>
      <c r="F2494">
        <v>9</v>
      </c>
      <c r="G2494">
        <v>9</v>
      </c>
      <c r="H2494">
        <v>2</v>
      </c>
      <c r="I2494" t="s">
        <v>439</v>
      </c>
      <c r="J2494" t="s">
        <v>2725</v>
      </c>
      <c r="K2494">
        <v>30</v>
      </c>
    </row>
    <row r="2495" spans="5:11" ht="12.75">
      <c r="E2495" s="199">
        <f t="shared" si="0"/>
        <v>0</v>
      </c>
      <c r="F2495">
        <v>9</v>
      </c>
      <c r="G2495">
        <v>10</v>
      </c>
      <c r="H2495">
        <v>2</v>
      </c>
      <c r="I2495" t="s">
        <v>439</v>
      </c>
      <c r="J2495" t="s">
        <v>2726</v>
      </c>
      <c r="K2495">
        <v>30</v>
      </c>
    </row>
    <row r="2496" spans="5:11" ht="12.75">
      <c r="E2496" s="199">
        <f t="shared" si="0"/>
        <v>0</v>
      </c>
      <c r="F2496">
        <v>9</v>
      </c>
      <c r="G2496">
        <v>11</v>
      </c>
      <c r="H2496">
        <v>3</v>
      </c>
      <c r="I2496" t="s">
        <v>439</v>
      </c>
      <c r="J2496" t="s">
        <v>2727</v>
      </c>
      <c r="K2496">
        <v>30</v>
      </c>
    </row>
    <row r="2497" spans="5:11" ht="12.75">
      <c r="E2497" s="199">
        <f t="shared" si="0"/>
        <v>0</v>
      </c>
      <c r="F2497">
        <v>10</v>
      </c>
      <c r="G2497">
        <v>0</v>
      </c>
      <c r="H2497">
        <v>0</v>
      </c>
      <c r="I2497" t="s">
        <v>435</v>
      </c>
      <c r="J2497" t="s">
        <v>2728</v>
      </c>
      <c r="K2497">
        <v>30</v>
      </c>
    </row>
    <row r="2498" spans="5:11" ht="12.75">
      <c r="E2498" s="199">
        <f t="shared" si="0"/>
        <v>0</v>
      </c>
      <c r="F2498">
        <v>10</v>
      </c>
      <c r="G2498">
        <v>1</v>
      </c>
      <c r="H2498">
        <v>3</v>
      </c>
      <c r="I2498" t="s">
        <v>439</v>
      </c>
      <c r="J2498" t="s">
        <v>2729</v>
      </c>
      <c r="K2498">
        <v>30</v>
      </c>
    </row>
    <row r="2499" spans="5:11" ht="12.75">
      <c r="E2499" s="199">
        <f t="shared" si="0"/>
        <v>0</v>
      </c>
      <c r="F2499">
        <v>10</v>
      </c>
      <c r="G2499">
        <v>2</v>
      </c>
      <c r="H2499">
        <v>2</v>
      </c>
      <c r="I2499" t="s">
        <v>439</v>
      </c>
      <c r="J2499" t="s">
        <v>2730</v>
      </c>
      <c r="K2499">
        <v>30</v>
      </c>
    </row>
    <row r="2500" spans="5:11" ht="12.75">
      <c r="E2500" s="199">
        <f t="shared" si="0"/>
        <v>0</v>
      </c>
      <c r="F2500">
        <v>10</v>
      </c>
      <c r="G2500">
        <v>3</v>
      </c>
      <c r="H2500">
        <v>2</v>
      </c>
      <c r="I2500" t="s">
        <v>439</v>
      </c>
      <c r="J2500" t="s">
        <v>2731</v>
      </c>
      <c r="K2500">
        <v>30</v>
      </c>
    </row>
    <row r="2501" spans="5:11" ht="12.75">
      <c r="E2501" s="199">
        <f t="shared" si="0"/>
        <v>0</v>
      </c>
      <c r="F2501">
        <v>10</v>
      </c>
      <c r="G2501">
        <v>4</v>
      </c>
      <c r="H2501">
        <v>3</v>
      </c>
      <c r="I2501" t="s">
        <v>439</v>
      </c>
      <c r="J2501" t="s">
        <v>2732</v>
      </c>
      <c r="K2501">
        <v>30</v>
      </c>
    </row>
    <row r="2502" spans="5:11" ht="12.75">
      <c r="E2502" s="199">
        <f t="shared" si="0"/>
        <v>0</v>
      </c>
      <c r="F2502">
        <v>10</v>
      </c>
      <c r="G2502">
        <v>5</v>
      </c>
      <c r="H2502">
        <v>2</v>
      </c>
      <c r="I2502" t="s">
        <v>439</v>
      </c>
      <c r="J2502" t="s">
        <v>2733</v>
      </c>
      <c r="K2502">
        <v>30</v>
      </c>
    </row>
    <row r="2503" spans="5:11" ht="12.75">
      <c r="E2503" s="199">
        <f t="shared" si="0"/>
        <v>0</v>
      </c>
      <c r="F2503">
        <v>10</v>
      </c>
      <c r="G2503">
        <v>6</v>
      </c>
      <c r="H2503">
        <v>2</v>
      </c>
      <c r="I2503" t="s">
        <v>439</v>
      </c>
      <c r="J2503" t="s">
        <v>2734</v>
      </c>
      <c r="K2503">
        <v>30</v>
      </c>
    </row>
    <row r="2504" spans="5:11" ht="12.75">
      <c r="E2504" s="199">
        <f t="shared" si="0"/>
        <v>0</v>
      </c>
      <c r="F2504">
        <v>10</v>
      </c>
      <c r="G2504">
        <v>7</v>
      </c>
      <c r="H2504">
        <v>3</v>
      </c>
      <c r="I2504" t="s">
        <v>439</v>
      </c>
      <c r="J2504" t="s">
        <v>2735</v>
      </c>
      <c r="K2504">
        <v>30</v>
      </c>
    </row>
    <row r="2505" spans="5:11" ht="12.75">
      <c r="E2505" s="199">
        <f t="shared" si="0"/>
        <v>0</v>
      </c>
      <c r="F2505">
        <v>10</v>
      </c>
      <c r="G2505">
        <v>8</v>
      </c>
      <c r="H2505">
        <v>2</v>
      </c>
      <c r="I2505" t="s">
        <v>439</v>
      </c>
      <c r="J2505" t="s">
        <v>1147</v>
      </c>
      <c r="K2505">
        <v>30</v>
      </c>
    </row>
    <row r="2506" spans="5:11" ht="12.75">
      <c r="E2506" s="199">
        <f t="shared" si="0"/>
        <v>0</v>
      </c>
      <c r="F2506">
        <v>10</v>
      </c>
      <c r="G2506">
        <v>9</v>
      </c>
      <c r="H2506">
        <v>2</v>
      </c>
      <c r="I2506" t="s">
        <v>439</v>
      </c>
      <c r="J2506" t="s">
        <v>2736</v>
      </c>
      <c r="K2506">
        <v>30</v>
      </c>
    </row>
    <row r="2507" spans="5:11" ht="12.75">
      <c r="E2507" s="199">
        <f t="shared" si="0"/>
        <v>0</v>
      </c>
      <c r="F2507">
        <v>10</v>
      </c>
      <c r="G2507">
        <v>10</v>
      </c>
      <c r="H2507">
        <v>3</v>
      </c>
      <c r="I2507" t="s">
        <v>439</v>
      </c>
      <c r="J2507" t="s">
        <v>2737</v>
      </c>
      <c r="K2507">
        <v>30</v>
      </c>
    </row>
    <row r="2508" spans="5:11" ht="12.75">
      <c r="E2508" s="199">
        <f t="shared" si="0"/>
        <v>0</v>
      </c>
      <c r="F2508">
        <v>10</v>
      </c>
      <c r="G2508">
        <v>11</v>
      </c>
      <c r="H2508">
        <v>2</v>
      </c>
      <c r="I2508" t="s">
        <v>439</v>
      </c>
      <c r="J2508" t="s">
        <v>2738</v>
      </c>
      <c r="K2508">
        <v>30</v>
      </c>
    </row>
    <row r="2509" spans="5:11" ht="12.75">
      <c r="E2509" s="199">
        <f t="shared" si="0"/>
        <v>0</v>
      </c>
      <c r="F2509">
        <v>10</v>
      </c>
      <c r="G2509">
        <v>12</v>
      </c>
      <c r="H2509">
        <v>3</v>
      </c>
      <c r="I2509" t="s">
        <v>439</v>
      </c>
      <c r="J2509" t="s">
        <v>2739</v>
      </c>
      <c r="K2509">
        <v>30</v>
      </c>
    </row>
    <row r="2510" spans="5:11" ht="12.75">
      <c r="E2510" s="199">
        <f t="shared" si="0"/>
        <v>0</v>
      </c>
      <c r="F2510">
        <v>10</v>
      </c>
      <c r="G2510">
        <v>13</v>
      </c>
      <c r="H2510">
        <v>2</v>
      </c>
      <c r="I2510" t="s">
        <v>439</v>
      </c>
      <c r="J2510" t="s">
        <v>2740</v>
      </c>
      <c r="K2510">
        <v>30</v>
      </c>
    </row>
    <row r="2511" spans="5:11" ht="12.75">
      <c r="E2511" s="199">
        <f t="shared" si="0"/>
        <v>0</v>
      </c>
      <c r="F2511">
        <v>10</v>
      </c>
      <c r="G2511">
        <v>14</v>
      </c>
      <c r="H2511">
        <v>2</v>
      </c>
      <c r="I2511" t="s">
        <v>439</v>
      </c>
      <c r="J2511" t="s">
        <v>2741</v>
      </c>
      <c r="K2511">
        <v>30</v>
      </c>
    </row>
    <row r="2512" spans="5:11" ht="12.75">
      <c r="E2512" s="199">
        <f t="shared" si="0"/>
        <v>0</v>
      </c>
      <c r="F2512">
        <v>11</v>
      </c>
      <c r="G2512">
        <v>0</v>
      </c>
      <c r="H2512">
        <v>0</v>
      </c>
      <c r="I2512" t="s">
        <v>435</v>
      </c>
      <c r="J2512" t="s">
        <v>2742</v>
      </c>
      <c r="K2512">
        <v>30</v>
      </c>
    </row>
    <row r="2513" spans="5:11" ht="12.75">
      <c r="E2513" s="199">
        <f t="shared" si="0"/>
        <v>0</v>
      </c>
      <c r="F2513">
        <v>11</v>
      </c>
      <c r="G2513">
        <v>1</v>
      </c>
      <c r="H2513">
        <v>1</v>
      </c>
      <c r="I2513" t="s">
        <v>439</v>
      </c>
      <c r="J2513" t="s">
        <v>2743</v>
      </c>
      <c r="K2513">
        <v>30</v>
      </c>
    </row>
    <row r="2514" spans="5:11" ht="12.75">
      <c r="E2514" s="199">
        <f t="shared" si="0"/>
        <v>0</v>
      </c>
      <c r="F2514">
        <v>11</v>
      </c>
      <c r="G2514">
        <v>2</v>
      </c>
      <c r="H2514">
        <v>3</v>
      </c>
      <c r="I2514" t="s">
        <v>439</v>
      </c>
      <c r="J2514" t="s">
        <v>2744</v>
      </c>
      <c r="K2514">
        <v>30</v>
      </c>
    </row>
    <row r="2515" spans="5:11" ht="12.75">
      <c r="E2515" s="199">
        <f t="shared" si="0"/>
        <v>0</v>
      </c>
      <c r="F2515">
        <v>11</v>
      </c>
      <c r="G2515">
        <v>3</v>
      </c>
      <c r="H2515">
        <v>2</v>
      </c>
      <c r="I2515" t="s">
        <v>439</v>
      </c>
      <c r="J2515" t="s">
        <v>2743</v>
      </c>
      <c r="K2515">
        <v>30</v>
      </c>
    </row>
    <row r="2516" spans="5:11" ht="12.75">
      <c r="E2516" s="199">
        <f t="shared" si="0"/>
        <v>0</v>
      </c>
      <c r="F2516">
        <v>11</v>
      </c>
      <c r="G2516">
        <v>4</v>
      </c>
      <c r="H2516">
        <v>3</v>
      </c>
      <c r="I2516" t="s">
        <v>439</v>
      </c>
      <c r="J2516" t="s">
        <v>2745</v>
      </c>
      <c r="K2516">
        <v>30</v>
      </c>
    </row>
    <row r="2517" spans="5:11" ht="12.75">
      <c r="E2517" s="199">
        <f t="shared" si="0"/>
        <v>0</v>
      </c>
      <c r="F2517">
        <v>11</v>
      </c>
      <c r="G2517">
        <v>5</v>
      </c>
      <c r="H2517">
        <v>3</v>
      </c>
      <c r="I2517" t="s">
        <v>439</v>
      </c>
      <c r="J2517" t="s">
        <v>2746</v>
      </c>
      <c r="K2517">
        <v>30</v>
      </c>
    </row>
    <row r="2518" spans="5:11" ht="12.75">
      <c r="E2518" s="199">
        <f t="shared" si="0"/>
        <v>0</v>
      </c>
      <c r="F2518">
        <v>12</v>
      </c>
      <c r="G2518">
        <v>0</v>
      </c>
      <c r="H2518">
        <v>0</v>
      </c>
      <c r="I2518" t="s">
        <v>435</v>
      </c>
      <c r="J2518" t="s">
        <v>2747</v>
      </c>
      <c r="K2518">
        <v>30</v>
      </c>
    </row>
    <row r="2519" spans="5:11" ht="12.75">
      <c r="E2519" s="199">
        <f t="shared" si="0"/>
        <v>0</v>
      </c>
      <c r="F2519">
        <v>12</v>
      </c>
      <c r="G2519">
        <v>1</v>
      </c>
      <c r="H2519">
        <v>1</v>
      </c>
      <c r="I2519" t="s">
        <v>439</v>
      </c>
      <c r="J2519" t="s">
        <v>1173</v>
      </c>
      <c r="K2519">
        <v>30</v>
      </c>
    </row>
    <row r="2520" spans="5:11" ht="12.75">
      <c r="E2520" s="199">
        <f t="shared" si="0"/>
        <v>0</v>
      </c>
      <c r="F2520">
        <v>12</v>
      </c>
      <c r="G2520">
        <v>2</v>
      </c>
      <c r="H2520">
        <v>3</v>
      </c>
      <c r="I2520" t="s">
        <v>439</v>
      </c>
      <c r="J2520" t="s">
        <v>2748</v>
      </c>
      <c r="K2520">
        <v>30</v>
      </c>
    </row>
    <row r="2521" spans="5:11" ht="12.75">
      <c r="E2521" s="199">
        <f t="shared" si="0"/>
        <v>0</v>
      </c>
      <c r="F2521">
        <v>12</v>
      </c>
      <c r="G2521">
        <v>3</v>
      </c>
      <c r="H2521">
        <v>3</v>
      </c>
      <c r="I2521" t="s">
        <v>439</v>
      </c>
      <c r="J2521" t="s">
        <v>2749</v>
      </c>
      <c r="K2521">
        <v>30</v>
      </c>
    </row>
    <row r="2522" spans="5:11" ht="12.75">
      <c r="E2522" s="199">
        <f t="shared" si="0"/>
        <v>0</v>
      </c>
      <c r="F2522">
        <v>12</v>
      </c>
      <c r="G2522">
        <v>4</v>
      </c>
      <c r="H2522">
        <v>3</v>
      </c>
      <c r="I2522" t="s">
        <v>439</v>
      </c>
      <c r="J2522" t="s">
        <v>2750</v>
      </c>
      <c r="K2522">
        <v>30</v>
      </c>
    </row>
    <row r="2523" spans="5:11" ht="12.75">
      <c r="E2523" s="199">
        <f t="shared" si="0"/>
        <v>0</v>
      </c>
      <c r="F2523">
        <v>12</v>
      </c>
      <c r="G2523">
        <v>5</v>
      </c>
      <c r="H2523">
        <v>2</v>
      </c>
      <c r="I2523" t="s">
        <v>439</v>
      </c>
      <c r="J2523" t="s">
        <v>2751</v>
      </c>
      <c r="K2523">
        <v>30</v>
      </c>
    </row>
    <row r="2524" spans="5:11" ht="12.75">
      <c r="E2524" s="199">
        <f t="shared" si="0"/>
        <v>0</v>
      </c>
      <c r="F2524">
        <v>12</v>
      </c>
      <c r="G2524">
        <v>6</v>
      </c>
      <c r="H2524">
        <v>3</v>
      </c>
      <c r="I2524" t="s">
        <v>439</v>
      </c>
      <c r="J2524" t="s">
        <v>1141</v>
      </c>
      <c r="K2524">
        <v>30</v>
      </c>
    </row>
    <row r="2525" spans="5:11" ht="12.75">
      <c r="E2525" s="199">
        <f t="shared" si="0"/>
        <v>0</v>
      </c>
      <c r="F2525">
        <v>13</v>
      </c>
      <c r="G2525">
        <v>0</v>
      </c>
      <c r="H2525">
        <v>0</v>
      </c>
      <c r="I2525" t="s">
        <v>435</v>
      </c>
      <c r="J2525" t="s">
        <v>2752</v>
      </c>
      <c r="K2525">
        <v>30</v>
      </c>
    </row>
    <row r="2526" spans="5:11" ht="12.75">
      <c r="E2526" s="199">
        <f t="shared" si="0"/>
        <v>0</v>
      </c>
      <c r="F2526">
        <v>13</v>
      </c>
      <c r="G2526">
        <v>1</v>
      </c>
      <c r="H2526">
        <v>2</v>
      </c>
      <c r="I2526" t="s">
        <v>439</v>
      </c>
      <c r="J2526" t="s">
        <v>2753</v>
      </c>
      <c r="K2526">
        <v>30</v>
      </c>
    </row>
    <row r="2527" spans="5:11" ht="12.75">
      <c r="E2527" s="199">
        <f t="shared" si="0"/>
        <v>0</v>
      </c>
      <c r="F2527">
        <v>13</v>
      </c>
      <c r="G2527">
        <v>2</v>
      </c>
      <c r="H2527">
        <v>2</v>
      </c>
      <c r="I2527" t="s">
        <v>439</v>
      </c>
      <c r="J2527" t="s">
        <v>705</v>
      </c>
      <c r="K2527">
        <v>30</v>
      </c>
    </row>
    <row r="2528" spans="5:11" ht="12.75">
      <c r="E2528" s="199">
        <f t="shared" si="0"/>
        <v>0</v>
      </c>
      <c r="F2528">
        <v>13</v>
      </c>
      <c r="G2528">
        <v>3</v>
      </c>
      <c r="H2528">
        <v>3</v>
      </c>
      <c r="I2528" t="s">
        <v>439</v>
      </c>
      <c r="J2528" t="s">
        <v>2235</v>
      </c>
      <c r="K2528">
        <v>30</v>
      </c>
    </row>
    <row r="2529" spans="5:11" ht="12.75">
      <c r="E2529" s="199">
        <f t="shared" si="0"/>
        <v>0</v>
      </c>
      <c r="F2529">
        <v>13</v>
      </c>
      <c r="G2529">
        <v>4</v>
      </c>
      <c r="H2529">
        <v>3</v>
      </c>
      <c r="I2529" t="s">
        <v>439</v>
      </c>
      <c r="J2529" t="s">
        <v>2754</v>
      </c>
      <c r="K2529">
        <v>30</v>
      </c>
    </row>
    <row r="2530" spans="5:11" ht="12.75">
      <c r="E2530" s="199">
        <f t="shared" si="0"/>
        <v>0</v>
      </c>
      <c r="F2530">
        <v>13</v>
      </c>
      <c r="G2530">
        <v>5</v>
      </c>
      <c r="H2530">
        <v>2</v>
      </c>
      <c r="I2530" t="s">
        <v>439</v>
      </c>
      <c r="J2530" t="s">
        <v>2755</v>
      </c>
      <c r="K2530">
        <v>30</v>
      </c>
    </row>
    <row r="2531" spans="5:11" ht="12.75">
      <c r="E2531" s="199">
        <f t="shared" si="0"/>
        <v>0</v>
      </c>
      <c r="F2531">
        <v>13</v>
      </c>
      <c r="G2531">
        <v>6</v>
      </c>
      <c r="H2531">
        <v>2</v>
      </c>
      <c r="I2531" t="s">
        <v>439</v>
      </c>
      <c r="J2531" t="s">
        <v>2756</v>
      </c>
      <c r="K2531">
        <v>30</v>
      </c>
    </row>
    <row r="2532" spans="5:11" ht="12.75">
      <c r="E2532" s="199">
        <f t="shared" si="0"/>
        <v>0</v>
      </c>
      <c r="F2532">
        <v>13</v>
      </c>
      <c r="G2532">
        <v>7</v>
      </c>
      <c r="H2532">
        <v>2</v>
      </c>
      <c r="I2532" t="s">
        <v>439</v>
      </c>
      <c r="J2532" t="s">
        <v>2757</v>
      </c>
      <c r="K2532">
        <v>30</v>
      </c>
    </row>
    <row r="2533" spans="5:11" ht="12.75">
      <c r="E2533" s="199">
        <f t="shared" si="0"/>
        <v>0</v>
      </c>
      <c r="F2533">
        <v>14</v>
      </c>
      <c r="G2533">
        <v>0</v>
      </c>
      <c r="H2533">
        <v>0</v>
      </c>
      <c r="I2533" t="s">
        <v>435</v>
      </c>
      <c r="J2533" t="s">
        <v>2758</v>
      </c>
      <c r="K2533">
        <v>30</v>
      </c>
    </row>
    <row r="2534" spans="5:11" ht="12.75">
      <c r="E2534" s="199">
        <f t="shared" si="0"/>
        <v>0</v>
      </c>
      <c r="F2534">
        <v>14</v>
      </c>
      <c r="G2534">
        <v>1</v>
      </c>
      <c r="H2534">
        <v>2</v>
      </c>
      <c r="I2534" t="s">
        <v>439</v>
      </c>
      <c r="J2534" t="s">
        <v>2759</v>
      </c>
      <c r="K2534">
        <v>30</v>
      </c>
    </row>
    <row r="2535" spans="5:11" ht="12.75">
      <c r="E2535" s="199">
        <f t="shared" si="0"/>
        <v>0</v>
      </c>
      <c r="F2535">
        <v>14</v>
      </c>
      <c r="G2535">
        <v>2</v>
      </c>
      <c r="H2535">
        <v>2</v>
      </c>
      <c r="I2535" t="s">
        <v>439</v>
      </c>
      <c r="J2535" t="s">
        <v>2760</v>
      </c>
      <c r="K2535">
        <v>30</v>
      </c>
    </row>
    <row r="2536" spans="5:11" ht="12.75">
      <c r="E2536" s="199">
        <f t="shared" si="0"/>
        <v>0</v>
      </c>
      <c r="F2536">
        <v>14</v>
      </c>
      <c r="G2536">
        <v>3</v>
      </c>
      <c r="H2536">
        <v>3</v>
      </c>
      <c r="I2536" t="s">
        <v>439</v>
      </c>
      <c r="J2536" t="s">
        <v>2761</v>
      </c>
      <c r="K2536">
        <v>30</v>
      </c>
    </row>
    <row r="2537" spans="5:11" ht="12.75">
      <c r="E2537" s="199">
        <f t="shared" si="0"/>
        <v>0</v>
      </c>
      <c r="F2537">
        <v>14</v>
      </c>
      <c r="G2537">
        <v>4</v>
      </c>
      <c r="H2537">
        <v>3</v>
      </c>
      <c r="I2537" t="s">
        <v>439</v>
      </c>
      <c r="J2537" t="s">
        <v>2762</v>
      </c>
      <c r="K2537">
        <v>30</v>
      </c>
    </row>
    <row r="2538" spans="5:11" ht="12.75">
      <c r="E2538" s="199">
        <f t="shared" si="0"/>
        <v>0</v>
      </c>
      <c r="F2538">
        <v>15</v>
      </c>
      <c r="G2538">
        <v>0</v>
      </c>
      <c r="H2538">
        <v>0</v>
      </c>
      <c r="I2538" t="s">
        <v>435</v>
      </c>
      <c r="J2538" t="s">
        <v>2763</v>
      </c>
      <c r="K2538">
        <v>30</v>
      </c>
    </row>
    <row r="2539" spans="5:11" ht="12.75">
      <c r="E2539" s="199">
        <f t="shared" si="0"/>
        <v>0</v>
      </c>
      <c r="F2539">
        <v>15</v>
      </c>
      <c r="G2539">
        <v>1</v>
      </c>
      <c r="H2539">
        <v>2</v>
      </c>
      <c r="I2539" t="s">
        <v>439</v>
      </c>
      <c r="J2539" t="s">
        <v>2764</v>
      </c>
      <c r="K2539">
        <v>30</v>
      </c>
    </row>
    <row r="2540" spans="5:11" ht="12.75">
      <c r="E2540" s="199">
        <f t="shared" si="0"/>
        <v>0</v>
      </c>
      <c r="F2540">
        <v>15</v>
      </c>
      <c r="G2540">
        <v>2</v>
      </c>
      <c r="H2540">
        <v>3</v>
      </c>
      <c r="I2540" t="s">
        <v>439</v>
      </c>
      <c r="J2540" t="s">
        <v>2765</v>
      </c>
      <c r="K2540">
        <v>30</v>
      </c>
    </row>
    <row r="2541" spans="5:11" ht="12.75">
      <c r="E2541" s="199">
        <f t="shared" si="0"/>
        <v>0</v>
      </c>
      <c r="F2541">
        <v>15</v>
      </c>
      <c r="G2541">
        <v>3</v>
      </c>
      <c r="H2541">
        <v>2</v>
      </c>
      <c r="I2541" t="s">
        <v>439</v>
      </c>
      <c r="J2541" t="s">
        <v>2766</v>
      </c>
      <c r="K2541">
        <v>30</v>
      </c>
    </row>
    <row r="2542" spans="5:11" ht="12.75">
      <c r="E2542" s="199">
        <f t="shared" si="0"/>
        <v>0</v>
      </c>
      <c r="F2542">
        <v>15</v>
      </c>
      <c r="G2542">
        <v>4</v>
      </c>
      <c r="H2542">
        <v>3</v>
      </c>
      <c r="I2542" t="s">
        <v>439</v>
      </c>
      <c r="J2542" t="s">
        <v>2767</v>
      </c>
      <c r="K2542">
        <v>30</v>
      </c>
    </row>
    <row r="2543" spans="5:11" ht="12.75">
      <c r="E2543" s="199">
        <f t="shared" si="0"/>
        <v>0</v>
      </c>
      <c r="F2543">
        <v>15</v>
      </c>
      <c r="G2543">
        <v>5</v>
      </c>
      <c r="H2543">
        <v>3</v>
      </c>
      <c r="I2543" t="s">
        <v>439</v>
      </c>
      <c r="J2543" t="s">
        <v>2768</v>
      </c>
      <c r="K2543">
        <v>30</v>
      </c>
    </row>
    <row r="2544" spans="5:11" ht="12.75">
      <c r="E2544" s="199">
        <f t="shared" si="0"/>
        <v>0</v>
      </c>
      <c r="F2544">
        <v>15</v>
      </c>
      <c r="G2544">
        <v>6</v>
      </c>
      <c r="H2544">
        <v>3</v>
      </c>
      <c r="I2544" t="s">
        <v>439</v>
      </c>
      <c r="J2544" t="s">
        <v>2769</v>
      </c>
      <c r="K2544">
        <v>30</v>
      </c>
    </row>
    <row r="2545" spans="5:11" ht="12.75">
      <c r="E2545" s="199">
        <f t="shared" si="0"/>
        <v>0</v>
      </c>
      <c r="F2545">
        <v>16</v>
      </c>
      <c r="G2545">
        <v>0</v>
      </c>
      <c r="H2545">
        <v>0</v>
      </c>
      <c r="I2545" t="s">
        <v>435</v>
      </c>
      <c r="J2545" t="s">
        <v>2770</v>
      </c>
      <c r="K2545">
        <v>30</v>
      </c>
    </row>
    <row r="2546" spans="5:11" ht="12.75">
      <c r="E2546" s="199">
        <f t="shared" si="0"/>
        <v>0</v>
      </c>
      <c r="F2546">
        <v>16</v>
      </c>
      <c r="G2546">
        <v>1</v>
      </c>
      <c r="H2546">
        <v>3</v>
      </c>
      <c r="I2546" t="s">
        <v>439</v>
      </c>
      <c r="J2546" t="s">
        <v>2771</v>
      </c>
      <c r="K2546">
        <v>30</v>
      </c>
    </row>
    <row r="2547" spans="5:11" ht="12.75">
      <c r="E2547" s="199">
        <f t="shared" si="0"/>
        <v>0</v>
      </c>
      <c r="F2547">
        <v>16</v>
      </c>
      <c r="G2547">
        <v>2</v>
      </c>
      <c r="H2547">
        <v>3</v>
      </c>
      <c r="I2547" t="s">
        <v>439</v>
      </c>
      <c r="J2547" t="s">
        <v>2772</v>
      </c>
      <c r="K2547">
        <v>30</v>
      </c>
    </row>
    <row r="2548" spans="5:11" ht="12.75">
      <c r="E2548" s="199">
        <f t="shared" si="0"/>
        <v>0</v>
      </c>
      <c r="F2548">
        <v>16</v>
      </c>
      <c r="G2548">
        <v>3</v>
      </c>
      <c r="H2548">
        <v>2</v>
      </c>
      <c r="I2548" t="s">
        <v>439</v>
      </c>
      <c r="J2548" t="s">
        <v>2773</v>
      </c>
      <c r="K2548">
        <v>30</v>
      </c>
    </row>
    <row r="2549" spans="5:11" ht="12.75">
      <c r="E2549" s="199">
        <f t="shared" si="0"/>
        <v>0</v>
      </c>
      <c r="F2549">
        <v>17</v>
      </c>
      <c r="G2549">
        <v>0</v>
      </c>
      <c r="H2549">
        <v>0</v>
      </c>
      <c r="I2549" t="s">
        <v>435</v>
      </c>
      <c r="J2549" t="s">
        <v>1592</v>
      </c>
      <c r="K2549">
        <v>30</v>
      </c>
    </row>
    <row r="2550" spans="5:11" ht="12.75">
      <c r="E2550" s="199">
        <f t="shared" si="0"/>
        <v>0</v>
      </c>
      <c r="F2550">
        <v>17</v>
      </c>
      <c r="G2550">
        <v>1</v>
      </c>
      <c r="H2550">
        <v>1</v>
      </c>
      <c r="I2550" t="s">
        <v>439</v>
      </c>
      <c r="J2550" t="s">
        <v>2774</v>
      </c>
      <c r="K2550">
        <v>30</v>
      </c>
    </row>
    <row r="2551" spans="5:11" ht="12.75">
      <c r="E2551" s="199">
        <f t="shared" si="0"/>
        <v>0</v>
      </c>
      <c r="F2551">
        <v>17</v>
      </c>
      <c r="G2551">
        <v>2</v>
      </c>
      <c r="H2551">
        <v>3</v>
      </c>
      <c r="I2551" t="s">
        <v>439</v>
      </c>
      <c r="J2551" t="s">
        <v>2775</v>
      </c>
      <c r="K2551">
        <v>30</v>
      </c>
    </row>
    <row r="2552" spans="5:11" ht="12.75">
      <c r="E2552" s="199">
        <f t="shared" si="0"/>
        <v>0</v>
      </c>
      <c r="F2552">
        <v>17</v>
      </c>
      <c r="G2552">
        <v>3</v>
      </c>
      <c r="H2552">
        <v>3</v>
      </c>
      <c r="I2552" t="s">
        <v>439</v>
      </c>
      <c r="J2552" t="s">
        <v>2776</v>
      </c>
      <c r="K2552">
        <v>30</v>
      </c>
    </row>
    <row r="2553" spans="5:11" ht="12.75">
      <c r="E2553" s="199">
        <f t="shared" si="0"/>
        <v>0</v>
      </c>
      <c r="F2553">
        <v>17</v>
      </c>
      <c r="G2553">
        <v>4</v>
      </c>
      <c r="H2553">
        <v>2</v>
      </c>
      <c r="I2553" t="s">
        <v>439</v>
      </c>
      <c r="J2553" t="s">
        <v>2774</v>
      </c>
      <c r="K2553">
        <v>30</v>
      </c>
    </row>
    <row r="2554" spans="5:11" ht="12.75">
      <c r="E2554" s="199">
        <f t="shared" si="0"/>
        <v>0</v>
      </c>
      <c r="F2554">
        <v>17</v>
      </c>
      <c r="G2554">
        <v>5</v>
      </c>
      <c r="H2554">
        <v>2</v>
      </c>
      <c r="I2554" t="s">
        <v>439</v>
      </c>
      <c r="J2554" t="s">
        <v>2777</v>
      </c>
      <c r="K2554">
        <v>30</v>
      </c>
    </row>
    <row r="2555" spans="5:11" ht="12.75">
      <c r="E2555" s="199">
        <f t="shared" si="0"/>
        <v>0</v>
      </c>
      <c r="F2555">
        <v>17</v>
      </c>
      <c r="G2555">
        <v>6</v>
      </c>
      <c r="H2555">
        <v>3</v>
      </c>
      <c r="I2555" t="s">
        <v>439</v>
      </c>
      <c r="J2555" t="s">
        <v>2778</v>
      </c>
      <c r="K2555">
        <v>30</v>
      </c>
    </row>
    <row r="2556" spans="5:11" ht="12.75">
      <c r="E2556" s="199">
        <f t="shared" si="0"/>
        <v>0</v>
      </c>
      <c r="F2556">
        <v>17</v>
      </c>
      <c r="G2556">
        <v>7</v>
      </c>
      <c r="H2556">
        <v>2</v>
      </c>
      <c r="I2556" t="s">
        <v>439</v>
      </c>
      <c r="J2556" t="s">
        <v>2779</v>
      </c>
      <c r="K2556">
        <v>30</v>
      </c>
    </row>
    <row r="2557" spans="5:11" ht="12.75">
      <c r="E2557" s="199">
        <f t="shared" si="0"/>
        <v>0</v>
      </c>
      <c r="F2557">
        <v>17</v>
      </c>
      <c r="G2557">
        <v>8</v>
      </c>
      <c r="H2557">
        <v>2</v>
      </c>
      <c r="I2557" t="s">
        <v>439</v>
      </c>
      <c r="J2557" t="s">
        <v>2780</v>
      </c>
      <c r="K2557">
        <v>30</v>
      </c>
    </row>
    <row r="2558" spans="5:11" ht="12.75">
      <c r="E2558" s="199">
        <f t="shared" si="0"/>
        <v>0</v>
      </c>
      <c r="F2558">
        <v>18</v>
      </c>
      <c r="G2558">
        <v>0</v>
      </c>
      <c r="H2558">
        <v>0</v>
      </c>
      <c r="I2558" t="s">
        <v>435</v>
      </c>
      <c r="J2558" t="s">
        <v>2781</v>
      </c>
      <c r="K2558">
        <v>30</v>
      </c>
    </row>
    <row r="2559" spans="5:11" ht="12.75">
      <c r="E2559" s="199">
        <f t="shared" si="0"/>
        <v>0</v>
      </c>
      <c r="F2559">
        <v>18</v>
      </c>
      <c r="G2559">
        <v>1</v>
      </c>
      <c r="H2559">
        <v>2</v>
      </c>
      <c r="I2559" t="s">
        <v>439</v>
      </c>
      <c r="J2559" t="s">
        <v>2782</v>
      </c>
      <c r="K2559">
        <v>30</v>
      </c>
    </row>
    <row r="2560" spans="5:11" ht="12.75">
      <c r="E2560" s="199">
        <f t="shared" si="0"/>
        <v>0</v>
      </c>
      <c r="F2560">
        <v>18</v>
      </c>
      <c r="G2560">
        <v>2</v>
      </c>
      <c r="H2560">
        <v>2</v>
      </c>
      <c r="I2560" t="s">
        <v>439</v>
      </c>
      <c r="J2560" t="s">
        <v>2783</v>
      </c>
      <c r="K2560">
        <v>30</v>
      </c>
    </row>
    <row r="2561" spans="5:11" ht="12.75">
      <c r="E2561" s="199">
        <f t="shared" si="0"/>
        <v>0</v>
      </c>
      <c r="F2561">
        <v>18</v>
      </c>
      <c r="G2561">
        <v>3</v>
      </c>
      <c r="H2561">
        <v>3</v>
      </c>
      <c r="I2561" t="s">
        <v>439</v>
      </c>
      <c r="J2561" t="s">
        <v>2784</v>
      </c>
      <c r="K2561">
        <v>30</v>
      </c>
    </row>
    <row r="2562" spans="5:11" ht="12.75">
      <c r="E2562" s="199">
        <f t="shared" si="0"/>
        <v>0</v>
      </c>
      <c r="F2562">
        <v>18</v>
      </c>
      <c r="G2562">
        <v>4</v>
      </c>
      <c r="H2562">
        <v>2</v>
      </c>
      <c r="I2562" t="s">
        <v>439</v>
      </c>
      <c r="J2562" t="s">
        <v>2785</v>
      </c>
      <c r="K2562">
        <v>30</v>
      </c>
    </row>
    <row r="2563" spans="5:11" ht="12.75">
      <c r="E2563" s="199">
        <f t="shared" si="0"/>
        <v>0</v>
      </c>
      <c r="F2563">
        <v>18</v>
      </c>
      <c r="G2563">
        <v>5</v>
      </c>
      <c r="H2563">
        <v>2</v>
      </c>
      <c r="I2563" t="s">
        <v>439</v>
      </c>
      <c r="J2563" t="s">
        <v>2786</v>
      </c>
      <c r="K2563">
        <v>30</v>
      </c>
    </row>
    <row r="2564" spans="5:11" ht="12.75">
      <c r="E2564" s="199">
        <f t="shared" si="0"/>
        <v>0</v>
      </c>
      <c r="F2564">
        <v>18</v>
      </c>
      <c r="G2564">
        <v>6</v>
      </c>
      <c r="H2564">
        <v>3</v>
      </c>
      <c r="I2564" t="s">
        <v>439</v>
      </c>
      <c r="J2564" t="s">
        <v>2787</v>
      </c>
      <c r="K2564">
        <v>30</v>
      </c>
    </row>
    <row r="2565" spans="5:11" ht="12.75">
      <c r="E2565" s="199">
        <f t="shared" si="0"/>
        <v>0</v>
      </c>
      <c r="F2565">
        <v>18</v>
      </c>
      <c r="G2565">
        <v>7</v>
      </c>
      <c r="H2565">
        <v>3</v>
      </c>
      <c r="I2565" t="s">
        <v>439</v>
      </c>
      <c r="J2565" t="s">
        <v>2788</v>
      </c>
      <c r="K2565">
        <v>30</v>
      </c>
    </row>
    <row r="2566" spans="5:11" ht="12.75">
      <c r="E2566" s="199">
        <f t="shared" si="0"/>
        <v>0</v>
      </c>
      <c r="F2566">
        <v>19</v>
      </c>
      <c r="G2566">
        <v>0</v>
      </c>
      <c r="H2566">
        <v>0</v>
      </c>
      <c r="I2566" t="s">
        <v>435</v>
      </c>
      <c r="J2566" t="s">
        <v>2789</v>
      </c>
      <c r="K2566">
        <v>30</v>
      </c>
    </row>
    <row r="2567" spans="5:11" ht="12.75">
      <c r="E2567" s="199">
        <f t="shared" si="0"/>
        <v>0</v>
      </c>
      <c r="F2567">
        <v>19</v>
      </c>
      <c r="G2567">
        <v>1</v>
      </c>
      <c r="H2567">
        <v>1</v>
      </c>
      <c r="I2567" t="s">
        <v>439</v>
      </c>
      <c r="J2567" t="s">
        <v>2790</v>
      </c>
      <c r="K2567">
        <v>30</v>
      </c>
    </row>
    <row r="2568" spans="5:11" ht="12.75">
      <c r="E2568" s="199">
        <f t="shared" si="0"/>
        <v>0</v>
      </c>
      <c r="F2568">
        <v>19</v>
      </c>
      <c r="G2568">
        <v>2</v>
      </c>
      <c r="H2568">
        <v>2</v>
      </c>
      <c r="I2568" t="s">
        <v>439</v>
      </c>
      <c r="J2568" t="s">
        <v>2791</v>
      </c>
      <c r="K2568">
        <v>30</v>
      </c>
    </row>
    <row r="2569" spans="5:11" ht="12.75">
      <c r="E2569" s="199">
        <f t="shared" si="0"/>
        <v>0</v>
      </c>
      <c r="F2569">
        <v>19</v>
      </c>
      <c r="G2569">
        <v>3</v>
      </c>
      <c r="H2569">
        <v>2</v>
      </c>
      <c r="I2569" t="s">
        <v>439</v>
      </c>
      <c r="J2569" t="s">
        <v>2792</v>
      </c>
      <c r="K2569">
        <v>30</v>
      </c>
    </row>
    <row r="2570" spans="5:11" ht="12.75">
      <c r="E2570" s="199">
        <f t="shared" si="0"/>
        <v>0</v>
      </c>
      <c r="F2570">
        <v>19</v>
      </c>
      <c r="G2570">
        <v>4</v>
      </c>
      <c r="H2570">
        <v>3</v>
      </c>
      <c r="I2570" t="s">
        <v>439</v>
      </c>
      <c r="J2570" t="s">
        <v>2793</v>
      </c>
      <c r="K2570">
        <v>30</v>
      </c>
    </row>
    <row r="2571" spans="5:11" ht="12.75">
      <c r="E2571" s="199">
        <f t="shared" si="0"/>
        <v>0</v>
      </c>
      <c r="F2571">
        <v>19</v>
      </c>
      <c r="G2571">
        <v>5</v>
      </c>
      <c r="H2571">
        <v>2</v>
      </c>
      <c r="I2571" t="s">
        <v>439</v>
      </c>
      <c r="J2571" t="s">
        <v>2794</v>
      </c>
      <c r="K2571">
        <v>30</v>
      </c>
    </row>
    <row r="2572" spans="5:11" ht="12.75">
      <c r="E2572" s="199">
        <f t="shared" si="0"/>
        <v>0</v>
      </c>
      <c r="F2572">
        <v>19</v>
      </c>
      <c r="G2572">
        <v>6</v>
      </c>
      <c r="H2572">
        <v>2</v>
      </c>
      <c r="I2572" t="s">
        <v>439</v>
      </c>
      <c r="J2572" t="s">
        <v>1570</v>
      </c>
      <c r="K2572">
        <v>30</v>
      </c>
    </row>
    <row r="2573" spans="5:11" ht="12.75">
      <c r="E2573" s="199">
        <f t="shared" si="0"/>
        <v>0</v>
      </c>
      <c r="F2573">
        <v>19</v>
      </c>
      <c r="G2573">
        <v>7</v>
      </c>
      <c r="H2573">
        <v>3</v>
      </c>
      <c r="I2573" t="s">
        <v>439</v>
      </c>
      <c r="J2573" t="s">
        <v>2795</v>
      </c>
      <c r="K2573">
        <v>30</v>
      </c>
    </row>
    <row r="2574" spans="5:11" ht="12.75">
      <c r="E2574" s="199">
        <f t="shared" si="0"/>
        <v>0</v>
      </c>
      <c r="F2574">
        <v>19</v>
      </c>
      <c r="G2574">
        <v>8</v>
      </c>
      <c r="H2574">
        <v>3</v>
      </c>
      <c r="I2574" t="s">
        <v>439</v>
      </c>
      <c r="J2574" t="s">
        <v>2796</v>
      </c>
      <c r="K2574">
        <v>30</v>
      </c>
    </row>
    <row r="2575" spans="5:11" ht="12.75">
      <c r="E2575" s="199">
        <f t="shared" si="0"/>
        <v>0</v>
      </c>
      <c r="F2575">
        <v>19</v>
      </c>
      <c r="G2575">
        <v>9</v>
      </c>
      <c r="H2575">
        <v>3</v>
      </c>
      <c r="I2575" t="s">
        <v>439</v>
      </c>
      <c r="J2575" t="s">
        <v>2797</v>
      </c>
      <c r="K2575">
        <v>30</v>
      </c>
    </row>
    <row r="2576" spans="5:11" ht="12.75">
      <c r="E2576" s="199">
        <f t="shared" si="0"/>
        <v>0</v>
      </c>
      <c r="F2576">
        <v>20</v>
      </c>
      <c r="G2576">
        <v>0</v>
      </c>
      <c r="H2576">
        <v>0</v>
      </c>
      <c r="I2576" t="s">
        <v>435</v>
      </c>
      <c r="J2576" t="s">
        <v>2798</v>
      </c>
      <c r="K2576">
        <v>30</v>
      </c>
    </row>
    <row r="2577" spans="5:11" ht="12.75">
      <c r="E2577" s="199">
        <f t="shared" si="0"/>
        <v>0</v>
      </c>
      <c r="F2577">
        <v>20</v>
      </c>
      <c r="G2577">
        <v>1</v>
      </c>
      <c r="H2577">
        <v>2</v>
      </c>
      <c r="I2577" t="s">
        <v>439</v>
      </c>
      <c r="J2577" t="s">
        <v>2799</v>
      </c>
      <c r="K2577">
        <v>30</v>
      </c>
    </row>
    <row r="2578" spans="5:11" ht="12.75">
      <c r="E2578" s="199">
        <f t="shared" si="0"/>
        <v>0</v>
      </c>
      <c r="F2578">
        <v>20</v>
      </c>
      <c r="G2578">
        <v>2</v>
      </c>
      <c r="H2578">
        <v>2</v>
      </c>
      <c r="I2578" t="s">
        <v>439</v>
      </c>
      <c r="J2578" t="s">
        <v>1936</v>
      </c>
      <c r="K2578">
        <v>30</v>
      </c>
    </row>
    <row r="2579" spans="5:11" ht="12.75">
      <c r="E2579" s="199">
        <f t="shared" si="0"/>
        <v>0</v>
      </c>
      <c r="F2579">
        <v>20</v>
      </c>
      <c r="G2579">
        <v>3</v>
      </c>
      <c r="H2579">
        <v>2</v>
      </c>
      <c r="I2579" t="s">
        <v>439</v>
      </c>
      <c r="J2579" t="s">
        <v>2800</v>
      </c>
      <c r="K2579">
        <v>30</v>
      </c>
    </row>
    <row r="2580" spans="5:11" ht="12.75">
      <c r="E2580" s="199">
        <f t="shared" si="0"/>
        <v>0</v>
      </c>
      <c r="F2580">
        <v>20</v>
      </c>
      <c r="G2580">
        <v>4</v>
      </c>
      <c r="H2580">
        <v>2</v>
      </c>
      <c r="I2580" t="s">
        <v>439</v>
      </c>
      <c r="J2580" t="s">
        <v>2801</v>
      </c>
      <c r="K2580">
        <v>30</v>
      </c>
    </row>
    <row r="2581" spans="5:11" ht="12.75">
      <c r="E2581" s="199">
        <f t="shared" si="0"/>
        <v>0</v>
      </c>
      <c r="F2581">
        <v>20</v>
      </c>
      <c r="G2581">
        <v>5</v>
      </c>
      <c r="H2581">
        <v>2</v>
      </c>
      <c r="I2581" t="s">
        <v>439</v>
      </c>
      <c r="J2581" t="s">
        <v>2802</v>
      </c>
      <c r="K2581">
        <v>30</v>
      </c>
    </row>
    <row r="2582" spans="5:11" ht="12.75">
      <c r="E2582" s="199">
        <f t="shared" si="0"/>
        <v>0</v>
      </c>
      <c r="F2582">
        <v>20</v>
      </c>
      <c r="G2582">
        <v>6</v>
      </c>
      <c r="H2582">
        <v>3</v>
      </c>
      <c r="I2582" t="s">
        <v>439</v>
      </c>
      <c r="J2582" t="s">
        <v>2803</v>
      </c>
      <c r="K2582">
        <v>30</v>
      </c>
    </row>
    <row r="2583" spans="5:11" ht="12.75">
      <c r="E2583" s="199">
        <f t="shared" si="0"/>
        <v>0</v>
      </c>
      <c r="F2583">
        <v>21</v>
      </c>
      <c r="G2583">
        <v>0</v>
      </c>
      <c r="H2583">
        <v>0</v>
      </c>
      <c r="I2583" t="s">
        <v>435</v>
      </c>
      <c r="J2583" t="s">
        <v>2804</v>
      </c>
      <c r="K2583">
        <v>30</v>
      </c>
    </row>
    <row r="2584" spans="5:11" ht="12.75">
      <c r="E2584" s="199">
        <f t="shared" si="0"/>
        <v>0</v>
      </c>
      <c r="F2584">
        <v>21</v>
      </c>
      <c r="G2584">
        <v>1</v>
      </c>
      <c r="H2584">
        <v>1</v>
      </c>
      <c r="I2584" t="s">
        <v>439</v>
      </c>
      <c r="J2584" t="s">
        <v>2805</v>
      </c>
      <c r="K2584">
        <v>30</v>
      </c>
    </row>
    <row r="2585" spans="5:11" ht="12.75">
      <c r="E2585" s="199">
        <f t="shared" si="0"/>
        <v>0</v>
      </c>
      <c r="F2585">
        <v>21</v>
      </c>
      <c r="G2585">
        <v>2</v>
      </c>
      <c r="H2585">
        <v>1</v>
      </c>
      <c r="I2585" t="s">
        <v>439</v>
      </c>
      <c r="J2585" t="s">
        <v>2806</v>
      </c>
      <c r="K2585">
        <v>30</v>
      </c>
    </row>
    <row r="2586" spans="5:11" ht="12.75">
      <c r="E2586" s="199">
        <f t="shared" si="0"/>
        <v>0</v>
      </c>
      <c r="F2586">
        <v>21</v>
      </c>
      <c r="G2586">
        <v>3</v>
      </c>
      <c r="H2586">
        <v>3</v>
      </c>
      <c r="I2586" t="s">
        <v>439</v>
      </c>
      <c r="J2586" t="s">
        <v>2807</v>
      </c>
      <c r="K2586">
        <v>30</v>
      </c>
    </row>
    <row r="2587" spans="5:11" ht="12.75">
      <c r="E2587" s="199">
        <f t="shared" si="0"/>
        <v>0</v>
      </c>
      <c r="F2587">
        <v>21</v>
      </c>
      <c r="G2587">
        <v>4</v>
      </c>
      <c r="H2587">
        <v>2</v>
      </c>
      <c r="I2587" t="s">
        <v>439</v>
      </c>
      <c r="J2587" t="s">
        <v>2808</v>
      </c>
      <c r="K2587">
        <v>30</v>
      </c>
    </row>
    <row r="2588" spans="5:11" ht="12.75">
      <c r="E2588" s="199">
        <f t="shared" si="0"/>
        <v>0</v>
      </c>
      <c r="F2588">
        <v>21</v>
      </c>
      <c r="G2588">
        <v>5</v>
      </c>
      <c r="H2588">
        <v>2</v>
      </c>
      <c r="I2588" t="s">
        <v>439</v>
      </c>
      <c r="J2588" t="s">
        <v>2809</v>
      </c>
      <c r="K2588">
        <v>30</v>
      </c>
    </row>
    <row r="2589" spans="5:11" ht="12.75">
      <c r="E2589" s="199">
        <f t="shared" si="0"/>
        <v>0</v>
      </c>
      <c r="F2589">
        <v>21</v>
      </c>
      <c r="G2589">
        <v>6</v>
      </c>
      <c r="H2589">
        <v>2</v>
      </c>
      <c r="I2589" t="s">
        <v>439</v>
      </c>
      <c r="J2589" t="s">
        <v>2810</v>
      </c>
      <c r="K2589">
        <v>30</v>
      </c>
    </row>
    <row r="2590" spans="5:11" ht="12.75">
      <c r="E2590" s="199">
        <f t="shared" si="0"/>
        <v>0</v>
      </c>
      <c r="F2590">
        <v>21</v>
      </c>
      <c r="G2590">
        <v>7</v>
      </c>
      <c r="H2590">
        <v>2</v>
      </c>
      <c r="I2590" t="s">
        <v>439</v>
      </c>
      <c r="J2590" t="s">
        <v>2811</v>
      </c>
      <c r="K2590">
        <v>30</v>
      </c>
    </row>
    <row r="2591" spans="5:11" ht="12.75">
      <c r="E2591" s="199">
        <f t="shared" si="0"/>
        <v>0</v>
      </c>
      <c r="F2591">
        <v>21</v>
      </c>
      <c r="G2591">
        <v>8</v>
      </c>
      <c r="H2591">
        <v>3</v>
      </c>
      <c r="I2591" t="s">
        <v>439</v>
      </c>
      <c r="J2591" t="s">
        <v>2812</v>
      </c>
      <c r="K2591">
        <v>30</v>
      </c>
    </row>
    <row r="2592" spans="5:11" ht="12.75">
      <c r="E2592" s="199">
        <f t="shared" si="0"/>
        <v>0</v>
      </c>
      <c r="F2592">
        <v>21</v>
      </c>
      <c r="G2592">
        <v>9</v>
      </c>
      <c r="H2592">
        <v>3</v>
      </c>
      <c r="I2592" t="s">
        <v>439</v>
      </c>
      <c r="J2592" t="s">
        <v>2813</v>
      </c>
      <c r="K2592">
        <v>30</v>
      </c>
    </row>
    <row r="2593" spans="5:11" ht="12.75">
      <c r="E2593" s="199">
        <f t="shared" si="0"/>
        <v>0</v>
      </c>
      <c r="F2593">
        <v>21</v>
      </c>
      <c r="G2593">
        <v>10</v>
      </c>
      <c r="H2593">
        <v>3</v>
      </c>
      <c r="I2593" t="s">
        <v>439</v>
      </c>
      <c r="J2593" t="s">
        <v>2814</v>
      </c>
      <c r="K2593">
        <v>30</v>
      </c>
    </row>
    <row r="2594" spans="5:11" ht="12.75">
      <c r="E2594" s="199">
        <f t="shared" si="0"/>
        <v>0</v>
      </c>
      <c r="F2594">
        <v>21</v>
      </c>
      <c r="G2594">
        <v>11</v>
      </c>
      <c r="H2594">
        <v>3</v>
      </c>
      <c r="I2594" t="s">
        <v>439</v>
      </c>
      <c r="J2594" t="s">
        <v>2815</v>
      </c>
      <c r="K2594">
        <v>30</v>
      </c>
    </row>
    <row r="2595" spans="5:11" ht="12.75">
      <c r="E2595" s="199">
        <f t="shared" si="0"/>
        <v>0</v>
      </c>
      <c r="F2595">
        <v>21</v>
      </c>
      <c r="G2595">
        <v>12</v>
      </c>
      <c r="H2595">
        <v>3</v>
      </c>
      <c r="I2595" t="s">
        <v>439</v>
      </c>
      <c r="J2595" t="s">
        <v>2816</v>
      </c>
      <c r="K2595">
        <v>30</v>
      </c>
    </row>
    <row r="2596" spans="5:11" ht="12.75">
      <c r="E2596" s="199">
        <f t="shared" si="0"/>
        <v>0</v>
      </c>
      <c r="F2596">
        <v>21</v>
      </c>
      <c r="G2596">
        <v>13</v>
      </c>
      <c r="H2596">
        <v>2</v>
      </c>
      <c r="I2596" t="s">
        <v>439</v>
      </c>
      <c r="J2596" t="s">
        <v>1885</v>
      </c>
      <c r="K2596">
        <v>30</v>
      </c>
    </row>
    <row r="2597" spans="5:11" ht="12.75">
      <c r="E2597" s="199">
        <f t="shared" si="0"/>
        <v>0</v>
      </c>
      <c r="F2597">
        <v>21</v>
      </c>
      <c r="G2597">
        <v>14</v>
      </c>
      <c r="H2597">
        <v>3</v>
      </c>
      <c r="I2597" t="s">
        <v>439</v>
      </c>
      <c r="J2597" t="s">
        <v>2817</v>
      </c>
      <c r="K2597">
        <v>30</v>
      </c>
    </row>
    <row r="2598" spans="5:11" ht="12.75">
      <c r="E2598" s="199">
        <f t="shared" si="0"/>
        <v>0</v>
      </c>
      <c r="F2598">
        <v>21</v>
      </c>
      <c r="G2598">
        <v>15</v>
      </c>
      <c r="H2598">
        <v>2</v>
      </c>
      <c r="I2598" t="s">
        <v>439</v>
      </c>
      <c r="J2598" t="s">
        <v>2818</v>
      </c>
      <c r="K2598">
        <v>30</v>
      </c>
    </row>
    <row r="2599" spans="5:11" ht="12.75">
      <c r="E2599" s="199">
        <f t="shared" si="0"/>
        <v>0</v>
      </c>
      <c r="F2599">
        <v>21</v>
      </c>
      <c r="G2599">
        <v>16</v>
      </c>
      <c r="H2599">
        <v>3</v>
      </c>
      <c r="I2599" t="s">
        <v>439</v>
      </c>
      <c r="J2599" t="s">
        <v>2819</v>
      </c>
      <c r="K2599">
        <v>30</v>
      </c>
    </row>
    <row r="2600" spans="5:11" ht="12.75">
      <c r="E2600" s="199">
        <f t="shared" si="0"/>
        <v>0</v>
      </c>
      <c r="F2600">
        <v>21</v>
      </c>
      <c r="G2600">
        <v>17</v>
      </c>
      <c r="H2600">
        <v>2</v>
      </c>
      <c r="I2600" t="s">
        <v>439</v>
      </c>
      <c r="J2600" t="s">
        <v>2820</v>
      </c>
      <c r="K2600">
        <v>30</v>
      </c>
    </row>
    <row r="2601" spans="5:11" ht="12.75">
      <c r="E2601" s="199">
        <f t="shared" si="0"/>
        <v>0</v>
      </c>
      <c r="F2601">
        <v>22</v>
      </c>
      <c r="G2601">
        <v>0</v>
      </c>
      <c r="H2601">
        <v>0</v>
      </c>
      <c r="I2601" t="s">
        <v>435</v>
      </c>
      <c r="J2601" t="s">
        <v>2821</v>
      </c>
      <c r="K2601">
        <v>30</v>
      </c>
    </row>
    <row r="2602" spans="5:11" ht="12.75">
      <c r="E2602" s="199">
        <f t="shared" si="0"/>
        <v>0</v>
      </c>
      <c r="F2602">
        <v>22</v>
      </c>
      <c r="G2602">
        <v>1</v>
      </c>
      <c r="H2602">
        <v>3</v>
      </c>
      <c r="I2602" t="s">
        <v>439</v>
      </c>
      <c r="J2602" t="s">
        <v>2822</v>
      </c>
      <c r="K2602">
        <v>30</v>
      </c>
    </row>
    <row r="2603" spans="5:11" ht="12.75">
      <c r="E2603" s="199">
        <f t="shared" si="0"/>
        <v>0</v>
      </c>
      <c r="F2603">
        <v>22</v>
      </c>
      <c r="G2603">
        <v>2</v>
      </c>
      <c r="H2603">
        <v>3</v>
      </c>
      <c r="I2603" t="s">
        <v>439</v>
      </c>
      <c r="J2603" t="s">
        <v>2823</v>
      </c>
      <c r="K2603">
        <v>30</v>
      </c>
    </row>
    <row r="2604" spans="5:11" ht="12.75">
      <c r="E2604" s="199">
        <f t="shared" si="0"/>
        <v>0</v>
      </c>
      <c r="F2604">
        <v>22</v>
      </c>
      <c r="G2604">
        <v>3</v>
      </c>
      <c r="H2604">
        <v>3</v>
      </c>
      <c r="I2604" t="s">
        <v>439</v>
      </c>
      <c r="J2604" t="s">
        <v>2824</v>
      </c>
      <c r="K2604">
        <v>30</v>
      </c>
    </row>
    <row r="2605" spans="5:11" ht="12.75">
      <c r="E2605" s="199">
        <f t="shared" si="0"/>
        <v>0</v>
      </c>
      <c r="F2605">
        <v>22</v>
      </c>
      <c r="G2605">
        <v>4</v>
      </c>
      <c r="H2605">
        <v>2</v>
      </c>
      <c r="I2605" t="s">
        <v>439</v>
      </c>
      <c r="J2605" t="s">
        <v>2825</v>
      </c>
      <c r="K2605">
        <v>30</v>
      </c>
    </row>
    <row r="2606" spans="5:11" ht="12.75">
      <c r="E2606" s="199">
        <f t="shared" si="0"/>
        <v>0</v>
      </c>
      <c r="F2606">
        <v>22</v>
      </c>
      <c r="G2606">
        <v>5</v>
      </c>
      <c r="H2606">
        <v>3</v>
      </c>
      <c r="I2606" t="s">
        <v>439</v>
      </c>
      <c r="J2606" t="s">
        <v>2826</v>
      </c>
      <c r="K2606">
        <v>30</v>
      </c>
    </row>
    <row r="2607" spans="5:11" ht="12.75">
      <c r="E2607" s="199">
        <f t="shared" si="0"/>
        <v>0</v>
      </c>
      <c r="F2607">
        <v>23</v>
      </c>
      <c r="G2607">
        <v>0</v>
      </c>
      <c r="H2607">
        <v>0</v>
      </c>
      <c r="I2607" t="s">
        <v>435</v>
      </c>
      <c r="J2607" t="s">
        <v>2827</v>
      </c>
      <c r="K2607">
        <v>30</v>
      </c>
    </row>
    <row r="2608" spans="5:11" ht="12.75">
      <c r="E2608" s="199">
        <f t="shared" si="0"/>
        <v>0</v>
      </c>
      <c r="F2608">
        <v>23</v>
      </c>
      <c r="G2608">
        <v>1</v>
      </c>
      <c r="H2608">
        <v>1</v>
      </c>
      <c r="I2608" t="s">
        <v>439</v>
      </c>
      <c r="J2608" t="s">
        <v>2828</v>
      </c>
      <c r="K2608">
        <v>30</v>
      </c>
    </row>
    <row r="2609" spans="5:11" ht="12.75">
      <c r="E2609" s="199">
        <f t="shared" si="0"/>
        <v>0</v>
      </c>
      <c r="F2609">
        <v>23</v>
      </c>
      <c r="G2609">
        <v>2</v>
      </c>
      <c r="H2609">
        <v>2</v>
      </c>
      <c r="I2609" t="s">
        <v>439</v>
      </c>
      <c r="J2609" t="s">
        <v>2829</v>
      </c>
      <c r="K2609">
        <v>30</v>
      </c>
    </row>
    <row r="2610" spans="5:11" ht="12.75">
      <c r="E2610" s="199">
        <f t="shared" si="0"/>
        <v>0</v>
      </c>
      <c r="F2610">
        <v>23</v>
      </c>
      <c r="G2610">
        <v>3</v>
      </c>
      <c r="H2610">
        <v>2</v>
      </c>
      <c r="I2610" t="s">
        <v>439</v>
      </c>
      <c r="J2610" t="s">
        <v>2830</v>
      </c>
      <c r="K2610">
        <v>30</v>
      </c>
    </row>
    <row r="2611" spans="5:11" ht="12.75">
      <c r="E2611" s="199">
        <f t="shared" si="0"/>
        <v>0</v>
      </c>
      <c r="F2611">
        <v>23</v>
      </c>
      <c r="G2611">
        <v>4</v>
      </c>
      <c r="H2611">
        <v>2</v>
      </c>
      <c r="I2611" t="s">
        <v>439</v>
      </c>
      <c r="J2611" t="s">
        <v>2831</v>
      </c>
      <c r="K2611">
        <v>30</v>
      </c>
    </row>
    <row r="2612" spans="5:11" ht="12.75">
      <c r="E2612" s="199">
        <f t="shared" si="0"/>
        <v>0</v>
      </c>
      <c r="F2612">
        <v>23</v>
      </c>
      <c r="G2612">
        <v>5</v>
      </c>
      <c r="H2612">
        <v>2</v>
      </c>
      <c r="I2612" t="s">
        <v>439</v>
      </c>
      <c r="J2612" t="s">
        <v>2832</v>
      </c>
      <c r="K2612">
        <v>30</v>
      </c>
    </row>
    <row r="2613" spans="5:11" ht="12.75">
      <c r="E2613" s="199">
        <f t="shared" si="0"/>
        <v>0</v>
      </c>
      <c r="F2613">
        <v>23</v>
      </c>
      <c r="G2613">
        <v>6</v>
      </c>
      <c r="H2613">
        <v>2</v>
      </c>
      <c r="I2613" t="s">
        <v>439</v>
      </c>
      <c r="J2613" t="s">
        <v>2828</v>
      </c>
      <c r="K2613">
        <v>30</v>
      </c>
    </row>
    <row r="2614" spans="5:11" ht="12.75">
      <c r="E2614" s="199">
        <f t="shared" si="0"/>
        <v>0</v>
      </c>
      <c r="F2614">
        <v>23</v>
      </c>
      <c r="G2614">
        <v>7</v>
      </c>
      <c r="H2614">
        <v>2</v>
      </c>
      <c r="I2614" t="s">
        <v>439</v>
      </c>
      <c r="J2614" t="s">
        <v>2833</v>
      </c>
      <c r="K2614">
        <v>30</v>
      </c>
    </row>
    <row r="2615" spans="5:11" ht="12.75">
      <c r="E2615" s="199">
        <f t="shared" si="0"/>
        <v>0</v>
      </c>
      <c r="F2615">
        <v>23</v>
      </c>
      <c r="G2615">
        <v>8</v>
      </c>
      <c r="H2615">
        <v>3</v>
      </c>
      <c r="I2615" t="s">
        <v>439</v>
      </c>
      <c r="J2615" t="s">
        <v>2834</v>
      </c>
      <c r="K2615">
        <v>30</v>
      </c>
    </row>
    <row r="2616" spans="5:11" ht="12.75">
      <c r="E2616" s="199">
        <f t="shared" si="0"/>
        <v>0</v>
      </c>
      <c r="F2616">
        <v>24</v>
      </c>
      <c r="G2616">
        <v>0</v>
      </c>
      <c r="H2616">
        <v>0</v>
      </c>
      <c r="I2616" t="s">
        <v>435</v>
      </c>
      <c r="J2616" t="s">
        <v>2835</v>
      </c>
      <c r="K2616">
        <v>30</v>
      </c>
    </row>
    <row r="2617" spans="5:11" ht="12.75">
      <c r="E2617" s="199">
        <f t="shared" si="0"/>
        <v>0</v>
      </c>
      <c r="F2617">
        <v>24</v>
      </c>
      <c r="G2617">
        <v>1</v>
      </c>
      <c r="H2617">
        <v>1</v>
      </c>
      <c r="I2617" t="s">
        <v>439</v>
      </c>
      <c r="J2617" t="s">
        <v>2836</v>
      </c>
      <c r="K2617">
        <v>30</v>
      </c>
    </row>
    <row r="2618" spans="5:11" ht="12.75">
      <c r="E2618" s="199">
        <f t="shared" si="0"/>
        <v>0</v>
      </c>
      <c r="F2618">
        <v>24</v>
      </c>
      <c r="G2618">
        <v>2</v>
      </c>
      <c r="H2618">
        <v>2</v>
      </c>
      <c r="I2618" t="s">
        <v>439</v>
      </c>
      <c r="J2618" t="s">
        <v>2837</v>
      </c>
      <c r="K2618">
        <v>30</v>
      </c>
    </row>
    <row r="2619" spans="5:11" ht="12.75">
      <c r="E2619" s="199">
        <f t="shared" si="0"/>
        <v>0</v>
      </c>
      <c r="F2619">
        <v>24</v>
      </c>
      <c r="G2619">
        <v>3</v>
      </c>
      <c r="H2619">
        <v>2</v>
      </c>
      <c r="I2619" t="s">
        <v>439</v>
      </c>
      <c r="J2619" t="s">
        <v>2838</v>
      </c>
      <c r="K2619">
        <v>30</v>
      </c>
    </row>
    <row r="2620" spans="5:11" ht="12.75">
      <c r="E2620" s="199">
        <f t="shared" si="0"/>
        <v>0</v>
      </c>
      <c r="F2620">
        <v>24</v>
      </c>
      <c r="G2620">
        <v>4</v>
      </c>
      <c r="H2620">
        <v>2</v>
      </c>
      <c r="I2620" t="s">
        <v>439</v>
      </c>
      <c r="J2620" t="s">
        <v>2836</v>
      </c>
      <c r="K2620">
        <v>30</v>
      </c>
    </row>
    <row r="2621" spans="5:11" ht="12.75">
      <c r="E2621" s="199">
        <f t="shared" si="0"/>
        <v>0</v>
      </c>
      <c r="F2621">
        <v>24</v>
      </c>
      <c r="G2621">
        <v>5</v>
      </c>
      <c r="H2621">
        <v>3</v>
      </c>
      <c r="I2621" t="s">
        <v>439</v>
      </c>
      <c r="J2621" t="s">
        <v>2839</v>
      </c>
      <c r="K2621">
        <v>30</v>
      </c>
    </row>
    <row r="2622" spans="5:11" ht="12.75">
      <c r="E2622" s="199">
        <f t="shared" si="0"/>
        <v>0</v>
      </c>
      <c r="F2622">
        <v>24</v>
      </c>
      <c r="G2622">
        <v>6</v>
      </c>
      <c r="H2622">
        <v>3</v>
      </c>
      <c r="I2622" t="s">
        <v>439</v>
      </c>
      <c r="J2622" t="s">
        <v>1511</v>
      </c>
      <c r="K2622">
        <v>30</v>
      </c>
    </row>
    <row r="2623" spans="5:11" ht="12.75">
      <c r="E2623" s="199">
        <f t="shared" si="0"/>
        <v>0</v>
      </c>
      <c r="F2623">
        <v>24</v>
      </c>
      <c r="G2623">
        <v>7</v>
      </c>
      <c r="H2623">
        <v>3</v>
      </c>
      <c r="I2623" t="s">
        <v>439</v>
      </c>
      <c r="J2623" t="s">
        <v>2840</v>
      </c>
      <c r="K2623">
        <v>30</v>
      </c>
    </row>
    <row r="2624" spans="5:11" ht="12.75">
      <c r="E2624" s="199">
        <f t="shared" si="0"/>
        <v>0</v>
      </c>
      <c r="F2624">
        <v>24</v>
      </c>
      <c r="G2624">
        <v>8</v>
      </c>
      <c r="H2624">
        <v>3</v>
      </c>
      <c r="I2624" t="s">
        <v>439</v>
      </c>
      <c r="J2624" t="s">
        <v>2841</v>
      </c>
      <c r="K2624">
        <v>30</v>
      </c>
    </row>
    <row r="2625" spans="5:11" ht="12.75">
      <c r="E2625" s="199">
        <f t="shared" si="0"/>
        <v>0</v>
      </c>
      <c r="F2625">
        <v>25</v>
      </c>
      <c r="G2625">
        <v>0</v>
      </c>
      <c r="H2625">
        <v>0</v>
      </c>
      <c r="I2625" t="s">
        <v>435</v>
      </c>
      <c r="J2625" t="s">
        <v>577</v>
      </c>
      <c r="K2625">
        <v>30</v>
      </c>
    </row>
    <row r="2626" spans="5:11" ht="12.75">
      <c r="E2626" s="199">
        <f t="shared" si="0"/>
        <v>0</v>
      </c>
      <c r="F2626">
        <v>25</v>
      </c>
      <c r="G2626">
        <v>1</v>
      </c>
      <c r="H2626">
        <v>2</v>
      </c>
      <c r="I2626" t="s">
        <v>439</v>
      </c>
      <c r="J2626" t="s">
        <v>2842</v>
      </c>
      <c r="K2626">
        <v>30</v>
      </c>
    </row>
    <row r="2627" spans="5:11" ht="12.75">
      <c r="E2627" s="199">
        <f t="shared" si="0"/>
        <v>0</v>
      </c>
      <c r="F2627">
        <v>25</v>
      </c>
      <c r="G2627">
        <v>2</v>
      </c>
      <c r="H2627">
        <v>2</v>
      </c>
      <c r="I2627" t="s">
        <v>439</v>
      </c>
      <c r="J2627" t="s">
        <v>2843</v>
      </c>
      <c r="K2627">
        <v>30</v>
      </c>
    </row>
    <row r="2628" spans="5:11" ht="12.75">
      <c r="E2628" s="199">
        <f t="shared" si="0"/>
        <v>0</v>
      </c>
      <c r="F2628">
        <v>25</v>
      </c>
      <c r="G2628">
        <v>3</v>
      </c>
      <c r="H2628">
        <v>2</v>
      </c>
      <c r="I2628" t="s">
        <v>439</v>
      </c>
      <c r="J2628" t="s">
        <v>2844</v>
      </c>
      <c r="K2628">
        <v>30</v>
      </c>
    </row>
    <row r="2629" spans="5:11" ht="12.75">
      <c r="E2629" s="199">
        <f t="shared" si="0"/>
        <v>0</v>
      </c>
      <c r="F2629">
        <v>25</v>
      </c>
      <c r="G2629">
        <v>4</v>
      </c>
      <c r="H2629">
        <v>3</v>
      </c>
      <c r="I2629" t="s">
        <v>439</v>
      </c>
      <c r="J2629" t="s">
        <v>2845</v>
      </c>
      <c r="K2629">
        <v>30</v>
      </c>
    </row>
    <row r="2630" spans="5:11" ht="12.75">
      <c r="E2630" s="199">
        <f t="shared" si="0"/>
        <v>0</v>
      </c>
      <c r="F2630">
        <v>25</v>
      </c>
      <c r="G2630">
        <v>5</v>
      </c>
      <c r="H2630">
        <v>2</v>
      </c>
      <c r="I2630" t="s">
        <v>439</v>
      </c>
      <c r="J2630" t="s">
        <v>2846</v>
      </c>
      <c r="K2630">
        <v>30</v>
      </c>
    </row>
    <row r="2631" spans="5:11" ht="12.75">
      <c r="E2631" s="199">
        <f t="shared" si="0"/>
        <v>0</v>
      </c>
      <c r="F2631">
        <v>26</v>
      </c>
      <c r="G2631">
        <v>0</v>
      </c>
      <c r="H2631">
        <v>0</v>
      </c>
      <c r="I2631" t="s">
        <v>435</v>
      </c>
      <c r="J2631" t="s">
        <v>2847</v>
      </c>
      <c r="K2631">
        <v>30</v>
      </c>
    </row>
    <row r="2632" spans="5:11" ht="12.75">
      <c r="E2632" s="199">
        <f t="shared" si="0"/>
        <v>0</v>
      </c>
      <c r="F2632">
        <v>26</v>
      </c>
      <c r="G2632">
        <v>1</v>
      </c>
      <c r="H2632">
        <v>2</v>
      </c>
      <c r="I2632" t="s">
        <v>439</v>
      </c>
      <c r="J2632" t="s">
        <v>657</v>
      </c>
      <c r="K2632">
        <v>30</v>
      </c>
    </row>
    <row r="2633" spans="5:11" ht="12.75">
      <c r="E2633" s="199">
        <f t="shared" si="0"/>
        <v>0</v>
      </c>
      <c r="F2633">
        <v>26</v>
      </c>
      <c r="G2633">
        <v>2</v>
      </c>
      <c r="H2633">
        <v>3</v>
      </c>
      <c r="I2633" t="s">
        <v>439</v>
      </c>
      <c r="J2633" t="s">
        <v>2848</v>
      </c>
      <c r="K2633">
        <v>30</v>
      </c>
    </row>
    <row r="2634" spans="5:11" ht="12.75">
      <c r="E2634" s="199">
        <f t="shared" si="0"/>
        <v>0</v>
      </c>
      <c r="F2634">
        <v>26</v>
      </c>
      <c r="G2634">
        <v>3</v>
      </c>
      <c r="H2634">
        <v>3</v>
      </c>
      <c r="I2634" t="s">
        <v>439</v>
      </c>
      <c r="J2634" t="s">
        <v>2849</v>
      </c>
      <c r="K2634">
        <v>30</v>
      </c>
    </row>
    <row r="2635" spans="5:11" ht="12.75">
      <c r="E2635" s="199">
        <f t="shared" si="0"/>
        <v>0</v>
      </c>
      <c r="F2635">
        <v>26</v>
      </c>
      <c r="G2635">
        <v>4</v>
      </c>
      <c r="H2635">
        <v>3</v>
      </c>
      <c r="I2635" t="s">
        <v>439</v>
      </c>
      <c r="J2635" t="s">
        <v>2850</v>
      </c>
      <c r="K2635">
        <v>30</v>
      </c>
    </row>
    <row r="2636" spans="5:11" ht="12.75">
      <c r="E2636" s="199">
        <f t="shared" si="0"/>
        <v>0</v>
      </c>
      <c r="F2636">
        <v>27</v>
      </c>
      <c r="G2636">
        <v>0</v>
      </c>
      <c r="H2636">
        <v>0</v>
      </c>
      <c r="I2636" t="s">
        <v>435</v>
      </c>
      <c r="J2636" t="s">
        <v>2851</v>
      </c>
      <c r="K2636">
        <v>30</v>
      </c>
    </row>
    <row r="2637" spans="5:11" ht="12.75">
      <c r="E2637" s="199">
        <f t="shared" si="0"/>
        <v>0</v>
      </c>
      <c r="F2637">
        <v>27</v>
      </c>
      <c r="G2637">
        <v>1</v>
      </c>
      <c r="H2637">
        <v>1</v>
      </c>
      <c r="I2637" t="s">
        <v>439</v>
      </c>
      <c r="J2637" t="s">
        <v>2852</v>
      </c>
      <c r="K2637">
        <v>30</v>
      </c>
    </row>
    <row r="2638" spans="5:11" ht="12.75">
      <c r="E2638" s="199">
        <f t="shared" si="0"/>
        <v>0</v>
      </c>
      <c r="F2638">
        <v>27</v>
      </c>
      <c r="G2638">
        <v>2</v>
      </c>
      <c r="H2638">
        <v>2</v>
      </c>
      <c r="I2638" t="s">
        <v>439</v>
      </c>
      <c r="J2638" t="s">
        <v>2853</v>
      </c>
      <c r="K2638">
        <v>30</v>
      </c>
    </row>
    <row r="2639" spans="5:11" ht="12.75">
      <c r="E2639" s="199">
        <f t="shared" si="0"/>
        <v>0</v>
      </c>
      <c r="F2639">
        <v>27</v>
      </c>
      <c r="G2639">
        <v>3</v>
      </c>
      <c r="H2639">
        <v>3</v>
      </c>
      <c r="I2639" t="s">
        <v>439</v>
      </c>
      <c r="J2639" t="s">
        <v>1337</v>
      </c>
      <c r="K2639">
        <v>30</v>
      </c>
    </row>
    <row r="2640" spans="5:11" ht="12.75">
      <c r="E2640" s="199">
        <f t="shared" si="0"/>
        <v>0</v>
      </c>
      <c r="F2640">
        <v>27</v>
      </c>
      <c r="G2640">
        <v>4</v>
      </c>
      <c r="H2640">
        <v>2</v>
      </c>
      <c r="I2640" t="s">
        <v>439</v>
      </c>
      <c r="J2640" t="s">
        <v>2854</v>
      </c>
      <c r="K2640">
        <v>30</v>
      </c>
    </row>
    <row r="2641" spans="5:11" ht="12.75">
      <c r="E2641" s="199">
        <f t="shared" si="0"/>
        <v>0</v>
      </c>
      <c r="F2641">
        <v>27</v>
      </c>
      <c r="G2641">
        <v>5</v>
      </c>
      <c r="H2641">
        <v>2</v>
      </c>
      <c r="I2641" t="s">
        <v>439</v>
      </c>
      <c r="J2641" t="s">
        <v>2855</v>
      </c>
      <c r="K2641">
        <v>30</v>
      </c>
    </row>
    <row r="2642" spans="5:11" ht="12.75">
      <c r="E2642" s="199">
        <f t="shared" si="0"/>
        <v>0</v>
      </c>
      <c r="F2642">
        <v>27</v>
      </c>
      <c r="G2642">
        <v>6</v>
      </c>
      <c r="H2642">
        <v>2</v>
      </c>
      <c r="I2642" t="s">
        <v>439</v>
      </c>
      <c r="J2642" t="s">
        <v>2856</v>
      </c>
      <c r="K2642">
        <v>30</v>
      </c>
    </row>
    <row r="2643" spans="5:11" ht="12.75">
      <c r="E2643" s="199">
        <f t="shared" si="0"/>
        <v>0</v>
      </c>
      <c r="F2643">
        <v>27</v>
      </c>
      <c r="G2643">
        <v>7</v>
      </c>
      <c r="H2643">
        <v>3</v>
      </c>
      <c r="I2643" t="s">
        <v>439</v>
      </c>
      <c r="J2643" t="s">
        <v>2857</v>
      </c>
      <c r="K2643">
        <v>30</v>
      </c>
    </row>
    <row r="2644" spans="5:11" ht="12.75">
      <c r="E2644" s="199">
        <f t="shared" si="0"/>
        <v>0</v>
      </c>
      <c r="F2644">
        <v>27</v>
      </c>
      <c r="G2644">
        <v>8</v>
      </c>
      <c r="H2644">
        <v>2</v>
      </c>
      <c r="I2644" t="s">
        <v>439</v>
      </c>
      <c r="J2644" t="s">
        <v>2852</v>
      </c>
      <c r="K2644">
        <v>30</v>
      </c>
    </row>
    <row r="2645" spans="5:11" ht="12.75">
      <c r="E2645" s="199">
        <f t="shared" si="0"/>
        <v>0</v>
      </c>
      <c r="F2645">
        <v>27</v>
      </c>
      <c r="G2645">
        <v>9</v>
      </c>
      <c r="H2645">
        <v>2</v>
      </c>
      <c r="I2645" t="s">
        <v>439</v>
      </c>
      <c r="J2645" t="s">
        <v>2858</v>
      </c>
      <c r="K2645">
        <v>30</v>
      </c>
    </row>
    <row r="2646" spans="5:11" ht="12.75">
      <c r="E2646" s="199">
        <f t="shared" si="0"/>
        <v>0</v>
      </c>
      <c r="F2646">
        <v>28</v>
      </c>
      <c r="G2646">
        <v>0</v>
      </c>
      <c r="H2646">
        <v>0</v>
      </c>
      <c r="I2646" t="s">
        <v>435</v>
      </c>
      <c r="J2646" t="s">
        <v>2859</v>
      </c>
      <c r="K2646">
        <v>30</v>
      </c>
    </row>
    <row r="2647" spans="5:11" ht="12.75">
      <c r="E2647" s="199">
        <f t="shared" si="0"/>
        <v>0</v>
      </c>
      <c r="F2647">
        <v>28</v>
      </c>
      <c r="G2647">
        <v>1</v>
      </c>
      <c r="H2647">
        <v>1</v>
      </c>
      <c r="I2647" t="s">
        <v>439</v>
      </c>
      <c r="J2647" t="s">
        <v>2860</v>
      </c>
      <c r="K2647">
        <v>30</v>
      </c>
    </row>
    <row r="2648" spans="5:11" ht="12.75">
      <c r="E2648" s="199">
        <f t="shared" si="0"/>
        <v>0</v>
      </c>
      <c r="F2648">
        <v>28</v>
      </c>
      <c r="G2648">
        <v>2</v>
      </c>
      <c r="H2648">
        <v>2</v>
      </c>
      <c r="I2648" t="s">
        <v>439</v>
      </c>
      <c r="J2648" t="s">
        <v>2861</v>
      </c>
      <c r="K2648">
        <v>30</v>
      </c>
    </row>
    <row r="2649" spans="5:11" ht="12.75">
      <c r="E2649" s="199">
        <f t="shared" si="0"/>
        <v>0</v>
      </c>
      <c r="F2649">
        <v>28</v>
      </c>
      <c r="G2649">
        <v>3</v>
      </c>
      <c r="H2649">
        <v>3</v>
      </c>
      <c r="I2649" t="s">
        <v>439</v>
      </c>
      <c r="J2649" t="s">
        <v>2862</v>
      </c>
      <c r="K2649">
        <v>30</v>
      </c>
    </row>
    <row r="2650" spans="5:11" ht="12.75">
      <c r="E2650" s="199">
        <f t="shared" si="0"/>
        <v>0</v>
      </c>
      <c r="F2650">
        <v>28</v>
      </c>
      <c r="G2650">
        <v>4</v>
      </c>
      <c r="H2650">
        <v>2</v>
      </c>
      <c r="I2650" t="s">
        <v>439</v>
      </c>
      <c r="J2650" t="s">
        <v>2863</v>
      </c>
      <c r="K2650">
        <v>30</v>
      </c>
    </row>
    <row r="2651" spans="5:11" ht="12.75">
      <c r="E2651" s="199">
        <f t="shared" si="0"/>
        <v>0</v>
      </c>
      <c r="F2651">
        <v>28</v>
      </c>
      <c r="G2651">
        <v>5</v>
      </c>
      <c r="H2651">
        <v>3</v>
      </c>
      <c r="I2651" t="s">
        <v>439</v>
      </c>
      <c r="J2651" t="s">
        <v>2864</v>
      </c>
      <c r="K2651">
        <v>30</v>
      </c>
    </row>
    <row r="2652" spans="5:11" ht="12.75">
      <c r="E2652" s="199">
        <f t="shared" si="0"/>
        <v>0</v>
      </c>
      <c r="F2652">
        <v>28</v>
      </c>
      <c r="G2652">
        <v>6</v>
      </c>
      <c r="H2652">
        <v>2</v>
      </c>
      <c r="I2652" t="s">
        <v>439</v>
      </c>
      <c r="J2652" t="s">
        <v>2865</v>
      </c>
      <c r="K2652">
        <v>30</v>
      </c>
    </row>
    <row r="2653" spans="5:11" ht="12.75">
      <c r="E2653" s="199">
        <f t="shared" si="0"/>
        <v>0</v>
      </c>
      <c r="F2653">
        <v>28</v>
      </c>
      <c r="G2653">
        <v>7</v>
      </c>
      <c r="H2653">
        <v>2</v>
      </c>
      <c r="I2653" t="s">
        <v>439</v>
      </c>
      <c r="J2653" t="s">
        <v>2860</v>
      </c>
      <c r="K2653">
        <v>30</v>
      </c>
    </row>
    <row r="2654" spans="5:11" ht="12.75">
      <c r="E2654" s="199">
        <f t="shared" si="0"/>
        <v>0</v>
      </c>
      <c r="F2654">
        <v>29</v>
      </c>
      <c r="G2654">
        <v>0</v>
      </c>
      <c r="H2654">
        <v>0</v>
      </c>
      <c r="I2654" t="s">
        <v>435</v>
      </c>
      <c r="J2654" t="s">
        <v>2866</v>
      </c>
      <c r="K2654">
        <v>30</v>
      </c>
    </row>
    <row r="2655" spans="5:11" ht="12.75">
      <c r="E2655" s="199">
        <f t="shared" si="0"/>
        <v>0</v>
      </c>
      <c r="F2655">
        <v>29</v>
      </c>
      <c r="G2655">
        <v>1</v>
      </c>
      <c r="H2655">
        <v>2</v>
      </c>
      <c r="I2655" t="s">
        <v>439</v>
      </c>
      <c r="J2655" t="s">
        <v>2867</v>
      </c>
      <c r="K2655">
        <v>30</v>
      </c>
    </row>
    <row r="2656" spans="5:11" ht="12.75">
      <c r="E2656" s="199">
        <f t="shared" si="0"/>
        <v>0</v>
      </c>
      <c r="F2656">
        <v>29</v>
      </c>
      <c r="G2656">
        <v>2</v>
      </c>
      <c r="H2656">
        <v>2</v>
      </c>
      <c r="I2656" t="s">
        <v>439</v>
      </c>
      <c r="J2656" t="s">
        <v>2868</v>
      </c>
      <c r="K2656">
        <v>30</v>
      </c>
    </row>
    <row r="2657" spans="5:11" ht="12.75">
      <c r="E2657" s="199">
        <f t="shared" si="0"/>
        <v>0</v>
      </c>
      <c r="F2657">
        <v>29</v>
      </c>
      <c r="G2657">
        <v>3</v>
      </c>
      <c r="H2657">
        <v>3</v>
      </c>
      <c r="I2657" t="s">
        <v>439</v>
      </c>
      <c r="J2657" t="s">
        <v>2869</v>
      </c>
      <c r="K2657">
        <v>30</v>
      </c>
    </row>
    <row r="2658" spans="5:11" ht="12.75">
      <c r="E2658" s="199">
        <f t="shared" si="0"/>
        <v>0</v>
      </c>
      <c r="F2658">
        <v>30</v>
      </c>
      <c r="G2658">
        <v>0</v>
      </c>
      <c r="H2658">
        <v>0</v>
      </c>
      <c r="I2658" t="s">
        <v>435</v>
      </c>
      <c r="J2658" t="s">
        <v>2870</v>
      </c>
      <c r="K2658">
        <v>30</v>
      </c>
    </row>
    <row r="2659" spans="5:11" ht="12.75">
      <c r="E2659" s="199">
        <f t="shared" si="0"/>
        <v>0</v>
      </c>
      <c r="F2659">
        <v>30</v>
      </c>
      <c r="G2659">
        <v>1</v>
      </c>
      <c r="H2659">
        <v>2</v>
      </c>
      <c r="I2659" t="s">
        <v>439</v>
      </c>
      <c r="J2659" t="s">
        <v>2871</v>
      </c>
      <c r="K2659">
        <v>30</v>
      </c>
    </row>
    <row r="2660" spans="5:11" ht="12.75">
      <c r="E2660" s="199">
        <f t="shared" si="0"/>
        <v>0</v>
      </c>
      <c r="F2660">
        <v>30</v>
      </c>
      <c r="G2660">
        <v>2</v>
      </c>
      <c r="H2660">
        <v>3</v>
      </c>
      <c r="I2660" t="s">
        <v>439</v>
      </c>
      <c r="J2660" t="s">
        <v>2872</v>
      </c>
      <c r="K2660">
        <v>30</v>
      </c>
    </row>
    <row r="2661" spans="5:11" ht="12.75">
      <c r="E2661" s="199">
        <f t="shared" si="0"/>
        <v>0</v>
      </c>
      <c r="F2661">
        <v>30</v>
      </c>
      <c r="G2661">
        <v>3</v>
      </c>
      <c r="H2661">
        <v>3</v>
      </c>
      <c r="I2661" t="s">
        <v>439</v>
      </c>
      <c r="J2661" t="s">
        <v>2873</v>
      </c>
      <c r="K2661">
        <v>30</v>
      </c>
    </row>
    <row r="2662" spans="5:11" ht="12.75">
      <c r="E2662" s="199">
        <f t="shared" si="0"/>
        <v>0</v>
      </c>
      <c r="F2662">
        <v>30</v>
      </c>
      <c r="G2662">
        <v>4</v>
      </c>
      <c r="H2662">
        <v>3</v>
      </c>
      <c r="I2662" t="s">
        <v>439</v>
      </c>
      <c r="J2662" t="s">
        <v>2874</v>
      </c>
      <c r="K2662">
        <v>30</v>
      </c>
    </row>
    <row r="2663" spans="5:11" ht="12.75">
      <c r="E2663" s="199">
        <f t="shared" si="0"/>
        <v>0</v>
      </c>
      <c r="F2663">
        <v>30</v>
      </c>
      <c r="G2663">
        <v>5</v>
      </c>
      <c r="H2663">
        <v>3</v>
      </c>
      <c r="I2663" t="s">
        <v>439</v>
      </c>
      <c r="J2663" t="s">
        <v>2875</v>
      </c>
      <c r="K2663">
        <v>30</v>
      </c>
    </row>
    <row r="2664" spans="5:11" ht="12.75">
      <c r="E2664" s="199">
        <f t="shared" si="0"/>
        <v>0</v>
      </c>
      <c r="F2664">
        <v>31</v>
      </c>
      <c r="G2664">
        <v>0</v>
      </c>
      <c r="H2664">
        <v>0</v>
      </c>
      <c r="I2664" t="s">
        <v>435</v>
      </c>
      <c r="J2664" t="s">
        <v>2876</v>
      </c>
      <c r="K2664">
        <v>30</v>
      </c>
    </row>
    <row r="2665" spans="5:11" ht="12.75">
      <c r="E2665" s="199">
        <f t="shared" si="0"/>
        <v>0</v>
      </c>
      <c r="F2665">
        <v>31</v>
      </c>
      <c r="G2665">
        <v>1</v>
      </c>
      <c r="H2665">
        <v>1</v>
      </c>
      <c r="I2665" t="s">
        <v>439</v>
      </c>
      <c r="J2665" t="s">
        <v>2877</v>
      </c>
      <c r="K2665">
        <v>30</v>
      </c>
    </row>
    <row r="2666" spans="5:11" ht="12.75">
      <c r="E2666" s="199">
        <f t="shared" si="0"/>
        <v>0</v>
      </c>
      <c r="F2666">
        <v>31</v>
      </c>
      <c r="G2666">
        <v>2</v>
      </c>
      <c r="H2666">
        <v>3</v>
      </c>
      <c r="I2666" t="s">
        <v>439</v>
      </c>
      <c r="J2666" t="s">
        <v>2878</v>
      </c>
      <c r="K2666">
        <v>30</v>
      </c>
    </row>
    <row r="2667" spans="5:11" ht="12.75">
      <c r="E2667" s="199">
        <f t="shared" si="0"/>
        <v>0</v>
      </c>
      <c r="F2667">
        <v>31</v>
      </c>
      <c r="G2667">
        <v>3</v>
      </c>
      <c r="H2667">
        <v>3</v>
      </c>
      <c r="I2667" t="s">
        <v>439</v>
      </c>
      <c r="J2667" t="s">
        <v>2879</v>
      </c>
      <c r="K2667">
        <v>30</v>
      </c>
    </row>
    <row r="2668" spans="5:11" ht="12.75">
      <c r="E2668" s="199">
        <f t="shared" si="0"/>
        <v>0</v>
      </c>
      <c r="F2668">
        <v>31</v>
      </c>
      <c r="G2668">
        <v>4</v>
      </c>
      <c r="H2668">
        <v>2</v>
      </c>
      <c r="I2668" t="s">
        <v>439</v>
      </c>
      <c r="J2668" t="s">
        <v>2880</v>
      </c>
      <c r="K2668">
        <v>30</v>
      </c>
    </row>
    <row r="2669" spans="5:11" ht="12.75">
      <c r="E2669" s="199">
        <f t="shared" si="0"/>
        <v>0</v>
      </c>
      <c r="F2669">
        <v>31</v>
      </c>
      <c r="G2669">
        <v>5</v>
      </c>
      <c r="H2669">
        <v>3</v>
      </c>
      <c r="I2669" t="s">
        <v>439</v>
      </c>
      <c r="J2669" t="s">
        <v>2881</v>
      </c>
      <c r="K2669">
        <v>30</v>
      </c>
    </row>
    <row r="2670" spans="5:11" ht="12.75">
      <c r="E2670" s="199">
        <f t="shared" si="0"/>
        <v>0</v>
      </c>
      <c r="F2670">
        <v>31</v>
      </c>
      <c r="G2670">
        <v>6</v>
      </c>
      <c r="H2670">
        <v>2</v>
      </c>
      <c r="I2670" t="s">
        <v>439</v>
      </c>
      <c r="J2670" t="s">
        <v>2882</v>
      </c>
      <c r="K2670">
        <v>30</v>
      </c>
    </row>
    <row r="2671" spans="5:11" ht="12.75">
      <c r="E2671" s="199">
        <f t="shared" si="0"/>
        <v>0</v>
      </c>
      <c r="F2671">
        <v>31</v>
      </c>
      <c r="G2671">
        <v>7</v>
      </c>
      <c r="H2671">
        <v>2</v>
      </c>
      <c r="I2671" t="s">
        <v>439</v>
      </c>
      <c r="J2671" t="s">
        <v>655</v>
      </c>
      <c r="K2671">
        <v>30</v>
      </c>
    </row>
    <row r="2672" spans="5:11" ht="12.75">
      <c r="E2672" s="199">
        <f t="shared" si="0"/>
        <v>0</v>
      </c>
      <c r="F2672">
        <v>31</v>
      </c>
      <c r="G2672">
        <v>8</v>
      </c>
      <c r="H2672">
        <v>2</v>
      </c>
      <c r="I2672" t="s">
        <v>439</v>
      </c>
      <c r="J2672" t="s">
        <v>2877</v>
      </c>
      <c r="K2672">
        <v>30</v>
      </c>
    </row>
    <row r="2673" spans="5:11" ht="12.75">
      <c r="E2673" s="199">
        <f t="shared" si="0"/>
        <v>0</v>
      </c>
      <c r="F2673">
        <v>61</v>
      </c>
      <c r="G2673">
        <v>0</v>
      </c>
      <c r="H2673">
        <v>0</v>
      </c>
      <c r="I2673" t="s">
        <v>643</v>
      </c>
      <c r="J2673" t="s">
        <v>2883</v>
      </c>
      <c r="K2673">
        <v>30</v>
      </c>
    </row>
    <row r="2674" spans="5:11" ht="12.75">
      <c r="E2674" s="199">
        <f t="shared" si="0"/>
        <v>0</v>
      </c>
      <c r="F2674">
        <v>62</v>
      </c>
      <c r="G2674">
        <v>0</v>
      </c>
      <c r="H2674">
        <v>0</v>
      </c>
      <c r="I2674" t="s">
        <v>643</v>
      </c>
      <c r="J2674" t="s">
        <v>2884</v>
      </c>
      <c r="K2674">
        <v>30</v>
      </c>
    </row>
    <row r="2675" spans="5:11" ht="12.75">
      <c r="E2675" s="199">
        <f t="shared" si="0"/>
        <v>0</v>
      </c>
      <c r="F2675">
        <v>63</v>
      </c>
      <c r="G2675">
        <v>0</v>
      </c>
      <c r="H2675">
        <v>0</v>
      </c>
      <c r="I2675" t="s">
        <v>643</v>
      </c>
      <c r="J2675" t="s">
        <v>1733</v>
      </c>
      <c r="K2675">
        <v>30</v>
      </c>
    </row>
    <row r="2676" spans="5:11" ht="12.75">
      <c r="E2676" s="199">
        <f t="shared" si="0"/>
        <v>0</v>
      </c>
      <c r="F2676">
        <v>64</v>
      </c>
      <c r="G2676">
        <v>0</v>
      </c>
      <c r="H2676">
        <v>0</v>
      </c>
      <c r="I2676" t="s">
        <v>643</v>
      </c>
      <c r="J2676" t="s">
        <v>2885</v>
      </c>
      <c r="K2676">
        <v>30</v>
      </c>
    </row>
    <row r="2677" spans="5:11" ht="12.75">
      <c r="E2677" s="199">
        <f t="shared" si="0"/>
        <v>0</v>
      </c>
      <c r="F2677">
        <v>0</v>
      </c>
      <c r="G2677">
        <v>0</v>
      </c>
      <c r="H2677">
        <v>0</v>
      </c>
      <c r="I2677" t="s">
        <v>432</v>
      </c>
      <c r="J2677" t="s">
        <v>475</v>
      </c>
      <c r="K2677">
        <v>32</v>
      </c>
    </row>
    <row r="2678" spans="5:11" ht="12.75">
      <c r="E2678" s="199">
        <f t="shared" si="0"/>
        <v>0</v>
      </c>
      <c r="F2678">
        <v>1</v>
      </c>
      <c r="G2678">
        <v>0</v>
      </c>
      <c r="H2678">
        <v>0</v>
      </c>
      <c r="I2678" t="s">
        <v>435</v>
      </c>
      <c r="J2678" t="s">
        <v>2886</v>
      </c>
      <c r="K2678">
        <v>32</v>
      </c>
    </row>
    <row r="2679" spans="5:11" ht="12.75">
      <c r="E2679" s="199">
        <f t="shared" si="0"/>
        <v>0</v>
      </c>
      <c r="F2679">
        <v>1</v>
      </c>
      <c r="G2679">
        <v>1</v>
      </c>
      <c r="H2679">
        <v>1</v>
      </c>
      <c r="I2679" t="s">
        <v>439</v>
      </c>
      <c r="J2679" t="s">
        <v>2887</v>
      </c>
      <c r="K2679">
        <v>32</v>
      </c>
    </row>
    <row r="2680" spans="5:11" ht="12.75">
      <c r="E2680" s="199">
        <f t="shared" si="0"/>
        <v>0</v>
      </c>
      <c r="F2680">
        <v>1</v>
      </c>
      <c r="G2680">
        <v>2</v>
      </c>
      <c r="H2680">
        <v>2</v>
      </c>
      <c r="I2680" t="s">
        <v>439</v>
      </c>
      <c r="J2680" t="s">
        <v>2887</v>
      </c>
      <c r="K2680">
        <v>32</v>
      </c>
    </row>
    <row r="2681" spans="5:11" ht="12.75">
      <c r="E2681" s="199">
        <f t="shared" si="0"/>
        <v>0</v>
      </c>
      <c r="F2681">
        <v>1</v>
      </c>
      <c r="G2681">
        <v>3</v>
      </c>
      <c r="H2681">
        <v>3</v>
      </c>
      <c r="I2681" t="s">
        <v>439</v>
      </c>
      <c r="J2681" t="s">
        <v>2888</v>
      </c>
      <c r="K2681">
        <v>32</v>
      </c>
    </row>
    <row r="2682" spans="5:11" ht="12.75">
      <c r="E2682" s="199">
        <f t="shared" si="0"/>
        <v>0</v>
      </c>
      <c r="F2682">
        <v>1</v>
      </c>
      <c r="G2682">
        <v>4</v>
      </c>
      <c r="H2682">
        <v>3</v>
      </c>
      <c r="I2682" t="s">
        <v>439</v>
      </c>
      <c r="J2682" t="s">
        <v>2889</v>
      </c>
      <c r="K2682">
        <v>32</v>
      </c>
    </row>
    <row r="2683" spans="5:11" ht="12.75">
      <c r="E2683" s="199">
        <f t="shared" si="0"/>
        <v>0</v>
      </c>
      <c r="F2683">
        <v>2</v>
      </c>
      <c r="G2683">
        <v>0</v>
      </c>
      <c r="H2683">
        <v>0</v>
      </c>
      <c r="I2683" t="s">
        <v>435</v>
      </c>
      <c r="J2683" t="s">
        <v>2890</v>
      </c>
      <c r="K2683">
        <v>32</v>
      </c>
    </row>
    <row r="2684" spans="5:11" ht="12.75">
      <c r="E2684" s="199">
        <f t="shared" si="0"/>
        <v>0</v>
      </c>
      <c r="F2684">
        <v>2</v>
      </c>
      <c r="G2684">
        <v>1</v>
      </c>
      <c r="H2684">
        <v>2</v>
      </c>
      <c r="I2684" t="s">
        <v>439</v>
      </c>
      <c r="J2684" t="s">
        <v>2891</v>
      </c>
      <c r="K2684">
        <v>32</v>
      </c>
    </row>
    <row r="2685" spans="5:11" ht="12.75">
      <c r="E2685" s="199">
        <f t="shared" si="0"/>
        <v>0</v>
      </c>
      <c r="F2685">
        <v>2</v>
      </c>
      <c r="G2685">
        <v>2</v>
      </c>
      <c r="H2685">
        <v>3</v>
      </c>
      <c r="I2685" t="s">
        <v>439</v>
      </c>
      <c r="J2685" t="s">
        <v>2892</v>
      </c>
      <c r="K2685">
        <v>32</v>
      </c>
    </row>
    <row r="2686" spans="5:11" ht="12.75">
      <c r="E2686" s="199">
        <f t="shared" si="0"/>
        <v>0</v>
      </c>
      <c r="F2686">
        <v>2</v>
      </c>
      <c r="G2686">
        <v>3</v>
      </c>
      <c r="H2686">
        <v>3</v>
      </c>
      <c r="I2686" t="s">
        <v>439</v>
      </c>
      <c r="J2686" t="s">
        <v>2893</v>
      </c>
      <c r="K2686">
        <v>32</v>
      </c>
    </row>
    <row r="2687" spans="5:11" ht="12.75">
      <c r="E2687" s="199">
        <f t="shared" si="0"/>
        <v>0</v>
      </c>
      <c r="F2687">
        <v>2</v>
      </c>
      <c r="G2687">
        <v>4</v>
      </c>
      <c r="H2687">
        <v>2</v>
      </c>
      <c r="I2687" t="s">
        <v>439</v>
      </c>
      <c r="J2687" t="s">
        <v>2894</v>
      </c>
      <c r="K2687">
        <v>32</v>
      </c>
    </row>
    <row r="2688" spans="5:11" ht="12.75">
      <c r="E2688" s="199">
        <f t="shared" si="0"/>
        <v>0</v>
      </c>
      <c r="F2688">
        <v>2</v>
      </c>
      <c r="G2688">
        <v>5</v>
      </c>
      <c r="H2688">
        <v>3</v>
      </c>
      <c r="I2688" t="s">
        <v>439</v>
      </c>
      <c r="J2688" t="s">
        <v>2895</v>
      </c>
      <c r="K2688">
        <v>32</v>
      </c>
    </row>
    <row r="2689" spans="5:11" ht="12.75">
      <c r="E2689" s="199">
        <f t="shared" si="0"/>
        <v>0</v>
      </c>
      <c r="F2689">
        <v>2</v>
      </c>
      <c r="G2689">
        <v>6</v>
      </c>
      <c r="H2689">
        <v>3</v>
      </c>
      <c r="I2689" t="s">
        <v>439</v>
      </c>
      <c r="J2689" t="s">
        <v>2896</v>
      </c>
      <c r="K2689">
        <v>32</v>
      </c>
    </row>
    <row r="2690" spans="5:11" ht="12.75">
      <c r="E2690" s="199">
        <f t="shared" si="0"/>
        <v>0</v>
      </c>
      <c r="F2690">
        <v>3</v>
      </c>
      <c r="G2690">
        <v>0</v>
      </c>
      <c r="H2690">
        <v>0</v>
      </c>
      <c r="I2690" t="s">
        <v>435</v>
      </c>
      <c r="J2690" t="s">
        <v>2897</v>
      </c>
      <c r="K2690">
        <v>32</v>
      </c>
    </row>
    <row r="2691" spans="5:11" ht="12.75">
      <c r="E2691" s="199">
        <f t="shared" si="0"/>
        <v>0</v>
      </c>
      <c r="F2691">
        <v>3</v>
      </c>
      <c r="G2691">
        <v>1</v>
      </c>
      <c r="H2691">
        <v>3</v>
      </c>
      <c r="I2691" t="s">
        <v>439</v>
      </c>
      <c r="J2691" t="s">
        <v>2898</v>
      </c>
      <c r="K2691">
        <v>32</v>
      </c>
    </row>
    <row r="2692" spans="5:11" ht="12.75">
      <c r="E2692" s="199">
        <f t="shared" si="0"/>
        <v>0</v>
      </c>
      <c r="F2692">
        <v>3</v>
      </c>
      <c r="G2692">
        <v>2</v>
      </c>
      <c r="H2692">
        <v>3</v>
      </c>
      <c r="I2692" t="s">
        <v>439</v>
      </c>
      <c r="J2692" t="s">
        <v>2899</v>
      </c>
      <c r="K2692">
        <v>32</v>
      </c>
    </row>
    <row r="2693" spans="5:11" ht="12.75">
      <c r="E2693" s="199">
        <f t="shared" si="0"/>
        <v>0</v>
      </c>
      <c r="F2693">
        <v>3</v>
      </c>
      <c r="G2693">
        <v>3</v>
      </c>
      <c r="H2693">
        <v>3</v>
      </c>
      <c r="I2693" t="s">
        <v>439</v>
      </c>
      <c r="J2693" t="s">
        <v>2900</v>
      </c>
      <c r="K2693">
        <v>32</v>
      </c>
    </row>
    <row r="2694" spans="5:11" ht="12.75">
      <c r="E2694" s="199">
        <f t="shared" si="0"/>
        <v>0</v>
      </c>
      <c r="F2694">
        <v>3</v>
      </c>
      <c r="G2694">
        <v>4</v>
      </c>
      <c r="H2694">
        <v>2</v>
      </c>
      <c r="I2694" t="s">
        <v>439</v>
      </c>
      <c r="J2694" t="s">
        <v>2901</v>
      </c>
      <c r="K2694">
        <v>32</v>
      </c>
    </row>
    <row r="2695" spans="5:11" ht="12.75">
      <c r="E2695" s="199">
        <f t="shared" si="0"/>
        <v>0</v>
      </c>
      <c r="F2695">
        <v>3</v>
      </c>
      <c r="G2695">
        <v>5</v>
      </c>
      <c r="H2695">
        <v>2</v>
      </c>
      <c r="I2695" t="s">
        <v>439</v>
      </c>
      <c r="J2695" t="s">
        <v>2902</v>
      </c>
      <c r="K2695">
        <v>32</v>
      </c>
    </row>
    <row r="2696" spans="5:11" ht="12.75">
      <c r="E2696" s="199">
        <f t="shared" si="0"/>
        <v>0</v>
      </c>
      <c r="F2696">
        <v>3</v>
      </c>
      <c r="G2696">
        <v>6</v>
      </c>
      <c r="H2696">
        <v>3</v>
      </c>
      <c r="I2696" t="s">
        <v>439</v>
      </c>
      <c r="J2696" t="s">
        <v>2903</v>
      </c>
      <c r="K2696">
        <v>32</v>
      </c>
    </row>
    <row r="2697" spans="5:11" ht="12.75">
      <c r="E2697" s="199">
        <f t="shared" si="0"/>
        <v>0</v>
      </c>
      <c r="F2697">
        <v>4</v>
      </c>
      <c r="G2697">
        <v>0</v>
      </c>
      <c r="H2697">
        <v>0</v>
      </c>
      <c r="I2697" t="s">
        <v>435</v>
      </c>
      <c r="J2697" t="s">
        <v>2904</v>
      </c>
      <c r="K2697">
        <v>32</v>
      </c>
    </row>
    <row r="2698" spans="5:11" ht="12.75">
      <c r="E2698" s="199">
        <f t="shared" si="0"/>
        <v>0</v>
      </c>
      <c r="F2698">
        <v>4</v>
      </c>
      <c r="G2698">
        <v>2</v>
      </c>
      <c r="H2698">
        <v>3</v>
      </c>
      <c r="I2698" t="s">
        <v>439</v>
      </c>
      <c r="J2698" t="s">
        <v>2905</v>
      </c>
      <c r="K2698">
        <v>32</v>
      </c>
    </row>
    <row r="2699" spans="5:11" ht="12.75">
      <c r="E2699" s="199">
        <f t="shared" si="0"/>
        <v>0</v>
      </c>
      <c r="F2699">
        <v>4</v>
      </c>
      <c r="G2699">
        <v>3</v>
      </c>
      <c r="H2699">
        <v>3</v>
      </c>
      <c r="I2699" t="s">
        <v>439</v>
      </c>
      <c r="J2699" t="s">
        <v>1024</v>
      </c>
      <c r="K2699">
        <v>32</v>
      </c>
    </row>
    <row r="2700" spans="5:11" ht="12.75">
      <c r="E2700" s="199">
        <f t="shared" si="0"/>
        <v>0</v>
      </c>
      <c r="F2700">
        <v>4</v>
      </c>
      <c r="G2700">
        <v>4</v>
      </c>
      <c r="H2700">
        <v>3</v>
      </c>
      <c r="I2700" t="s">
        <v>439</v>
      </c>
      <c r="J2700" t="s">
        <v>2906</v>
      </c>
      <c r="K2700">
        <v>32</v>
      </c>
    </row>
    <row r="2701" spans="5:11" ht="12.75">
      <c r="E2701" s="199">
        <f t="shared" si="0"/>
        <v>0</v>
      </c>
      <c r="F2701">
        <v>4</v>
      </c>
      <c r="G2701">
        <v>5</v>
      </c>
      <c r="H2701">
        <v>2</v>
      </c>
      <c r="I2701" t="s">
        <v>439</v>
      </c>
      <c r="J2701" t="s">
        <v>2907</v>
      </c>
      <c r="K2701">
        <v>32</v>
      </c>
    </row>
    <row r="2702" spans="5:11" ht="12.75">
      <c r="E2702" s="199">
        <f t="shared" si="0"/>
        <v>0</v>
      </c>
      <c r="F2702">
        <v>4</v>
      </c>
      <c r="G2702">
        <v>6</v>
      </c>
      <c r="H2702">
        <v>2</v>
      </c>
      <c r="I2702" t="s">
        <v>439</v>
      </c>
      <c r="J2702" t="s">
        <v>2908</v>
      </c>
      <c r="K2702">
        <v>32</v>
      </c>
    </row>
    <row r="2703" spans="5:11" ht="12.75">
      <c r="E2703" s="199">
        <f t="shared" si="0"/>
        <v>0</v>
      </c>
      <c r="F2703">
        <v>4</v>
      </c>
      <c r="G2703">
        <v>7</v>
      </c>
      <c r="H2703">
        <v>2</v>
      </c>
      <c r="I2703" t="s">
        <v>439</v>
      </c>
      <c r="J2703" t="s">
        <v>2909</v>
      </c>
      <c r="K2703">
        <v>32</v>
      </c>
    </row>
    <row r="2704" spans="5:11" ht="12.75">
      <c r="E2704" s="199">
        <f t="shared" si="0"/>
        <v>0</v>
      </c>
      <c r="F2704">
        <v>5</v>
      </c>
      <c r="G2704">
        <v>0</v>
      </c>
      <c r="H2704">
        <v>0</v>
      </c>
      <c r="I2704" t="s">
        <v>435</v>
      </c>
      <c r="J2704" t="s">
        <v>2910</v>
      </c>
      <c r="K2704">
        <v>32</v>
      </c>
    </row>
    <row r="2705" spans="5:11" ht="12.75">
      <c r="E2705" s="199">
        <f t="shared" si="0"/>
        <v>0</v>
      </c>
      <c r="F2705">
        <v>5</v>
      </c>
      <c r="G2705">
        <v>1</v>
      </c>
      <c r="H2705">
        <v>2</v>
      </c>
      <c r="I2705" t="s">
        <v>439</v>
      </c>
      <c r="J2705" t="s">
        <v>2911</v>
      </c>
      <c r="K2705">
        <v>32</v>
      </c>
    </row>
    <row r="2706" spans="5:11" ht="12.75">
      <c r="E2706" s="199">
        <f t="shared" si="0"/>
        <v>0</v>
      </c>
      <c r="F2706">
        <v>5</v>
      </c>
      <c r="G2706">
        <v>2</v>
      </c>
      <c r="H2706">
        <v>3</v>
      </c>
      <c r="I2706" t="s">
        <v>439</v>
      </c>
      <c r="J2706" t="s">
        <v>2912</v>
      </c>
      <c r="K2706">
        <v>32</v>
      </c>
    </row>
    <row r="2707" spans="5:11" ht="12.75">
      <c r="E2707" s="199">
        <f t="shared" si="0"/>
        <v>0</v>
      </c>
      <c r="F2707">
        <v>5</v>
      </c>
      <c r="G2707">
        <v>3</v>
      </c>
      <c r="H2707">
        <v>2</v>
      </c>
      <c r="I2707" t="s">
        <v>439</v>
      </c>
      <c r="J2707" t="s">
        <v>2913</v>
      </c>
      <c r="K2707">
        <v>32</v>
      </c>
    </row>
    <row r="2708" spans="5:11" ht="12.75">
      <c r="E2708" s="199">
        <f t="shared" si="0"/>
        <v>0</v>
      </c>
      <c r="F2708">
        <v>5</v>
      </c>
      <c r="G2708">
        <v>4</v>
      </c>
      <c r="H2708">
        <v>3</v>
      </c>
      <c r="I2708" t="s">
        <v>439</v>
      </c>
      <c r="J2708" t="s">
        <v>2914</v>
      </c>
      <c r="K2708">
        <v>32</v>
      </c>
    </row>
    <row r="2709" spans="5:11" ht="12.75">
      <c r="E2709" s="199">
        <f t="shared" si="0"/>
        <v>0</v>
      </c>
      <c r="F2709">
        <v>5</v>
      </c>
      <c r="G2709">
        <v>7</v>
      </c>
      <c r="H2709">
        <v>2</v>
      </c>
      <c r="I2709" t="s">
        <v>439</v>
      </c>
      <c r="J2709" t="s">
        <v>2915</v>
      </c>
      <c r="K2709">
        <v>32</v>
      </c>
    </row>
    <row r="2710" spans="5:11" ht="12.75">
      <c r="E2710" s="199">
        <f t="shared" si="0"/>
        <v>0</v>
      </c>
      <c r="F2710">
        <v>5</v>
      </c>
      <c r="G2710">
        <v>8</v>
      </c>
      <c r="H2710">
        <v>3</v>
      </c>
      <c r="I2710" t="s">
        <v>439</v>
      </c>
      <c r="J2710" t="s">
        <v>2916</v>
      </c>
      <c r="K2710">
        <v>32</v>
      </c>
    </row>
    <row r="2711" spans="5:11" ht="12.75">
      <c r="E2711" s="199">
        <f t="shared" si="0"/>
        <v>0</v>
      </c>
      <c r="F2711">
        <v>6</v>
      </c>
      <c r="G2711">
        <v>0</v>
      </c>
      <c r="H2711">
        <v>0</v>
      </c>
      <c r="I2711" t="s">
        <v>435</v>
      </c>
      <c r="J2711" t="s">
        <v>2917</v>
      </c>
      <c r="K2711">
        <v>32</v>
      </c>
    </row>
    <row r="2712" spans="5:11" ht="12.75">
      <c r="E2712" s="199">
        <f t="shared" si="0"/>
        <v>0</v>
      </c>
      <c r="F2712">
        <v>6</v>
      </c>
      <c r="G2712">
        <v>1</v>
      </c>
      <c r="H2712">
        <v>2</v>
      </c>
      <c r="I2712" t="s">
        <v>439</v>
      </c>
      <c r="J2712" t="s">
        <v>2918</v>
      </c>
      <c r="K2712">
        <v>32</v>
      </c>
    </row>
    <row r="2713" spans="5:11" ht="12.75">
      <c r="E2713" s="199">
        <f t="shared" si="0"/>
        <v>0</v>
      </c>
      <c r="F2713">
        <v>6</v>
      </c>
      <c r="G2713">
        <v>2</v>
      </c>
      <c r="H2713">
        <v>3</v>
      </c>
      <c r="I2713" t="s">
        <v>439</v>
      </c>
      <c r="J2713" t="s">
        <v>2919</v>
      </c>
      <c r="K2713">
        <v>32</v>
      </c>
    </row>
    <row r="2714" spans="5:11" ht="12.75">
      <c r="E2714" s="199">
        <f t="shared" si="0"/>
        <v>0</v>
      </c>
      <c r="F2714">
        <v>6</v>
      </c>
      <c r="G2714">
        <v>3</v>
      </c>
      <c r="H2714">
        <v>3</v>
      </c>
      <c r="I2714" t="s">
        <v>439</v>
      </c>
      <c r="J2714" t="s">
        <v>2920</v>
      </c>
      <c r="K2714">
        <v>32</v>
      </c>
    </row>
    <row r="2715" spans="5:11" ht="12.75">
      <c r="E2715" s="199">
        <f t="shared" si="0"/>
        <v>0</v>
      </c>
      <c r="F2715">
        <v>6</v>
      </c>
      <c r="G2715">
        <v>4</v>
      </c>
      <c r="H2715">
        <v>3</v>
      </c>
      <c r="I2715" t="s">
        <v>439</v>
      </c>
      <c r="J2715" t="s">
        <v>2921</v>
      </c>
      <c r="K2715">
        <v>32</v>
      </c>
    </row>
    <row r="2716" spans="5:11" ht="12.75">
      <c r="E2716" s="199">
        <f t="shared" si="0"/>
        <v>0</v>
      </c>
      <c r="F2716">
        <v>6</v>
      </c>
      <c r="G2716">
        <v>5</v>
      </c>
      <c r="H2716">
        <v>3</v>
      </c>
      <c r="I2716" t="s">
        <v>439</v>
      </c>
      <c r="J2716" t="s">
        <v>2922</v>
      </c>
      <c r="K2716">
        <v>32</v>
      </c>
    </row>
    <row r="2717" spans="5:11" ht="12.75">
      <c r="E2717" s="199">
        <f t="shared" si="0"/>
        <v>0</v>
      </c>
      <c r="F2717">
        <v>6</v>
      </c>
      <c r="G2717">
        <v>6</v>
      </c>
      <c r="H2717">
        <v>3</v>
      </c>
      <c r="I2717" t="s">
        <v>439</v>
      </c>
      <c r="J2717" t="s">
        <v>2923</v>
      </c>
      <c r="K2717">
        <v>32</v>
      </c>
    </row>
    <row r="2718" spans="5:11" ht="12.75">
      <c r="E2718" s="199">
        <f t="shared" si="0"/>
        <v>0</v>
      </c>
      <c r="F2718">
        <v>6</v>
      </c>
      <c r="G2718">
        <v>7</v>
      </c>
      <c r="H2718">
        <v>2</v>
      </c>
      <c r="I2718" t="s">
        <v>439</v>
      </c>
      <c r="J2718" t="s">
        <v>2924</v>
      </c>
      <c r="K2718">
        <v>32</v>
      </c>
    </row>
    <row r="2719" spans="5:11" ht="12.75">
      <c r="E2719" s="199">
        <f t="shared" si="0"/>
        <v>0</v>
      </c>
      <c r="F2719">
        <v>6</v>
      </c>
      <c r="G2719">
        <v>8</v>
      </c>
      <c r="H2719">
        <v>3</v>
      </c>
      <c r="I2719" t="s">
        <v>439</v>
      </c>
      <c r="J2719" t="s">
        <v>2925</v>
      </c>
      <c r="K2719">
        <v>32</v>
      </c>
    </row>
    <row r="2720" spans="5:11" ht="12.75">
      <c r="E2720" s="199">
        <f t="shared" si="0"/>
        <v>0</v>
      </c>
      <c r="F2720">
        <v>6</v>
      </c>
      <c r="G2720">
        <v>9</v>
      </c>
      <c r="H2720">
        <v>2</v>
      </c>
      <c r="I2720" t="s">
        <v>439</v>
      </c>
      <c r="J2720" t="s">
        <v>2926</v>
      </c>
      <c r="K2720">
        <v>32</v>
      </c>
    </row>
    <row r="2721" spans="5:11" ht="12.75">
      <c r="E2721" s="199">
        <f t="shared" si="0"/>
        <v>0</v>
      </c>
      <c r="F2721">
        <v>7</v>
      </c>
      <c r="G2721">
        <v>0</v>
      </c>
      <c r="H2721">
        <v>0</v>
      </c>
      <c r="I2721" t="s">
        <v>435</v>
      </c>
      <c r="J2721" t="s">
        <v>2927</v>
      </c>
      <c r="K2721">
        <v>32</v>
      </c>
    </row>
    <row r="2722" spans="5:11" ht="12.75">
      <c r="E2722" s="199">
        <f t="shared" si="0"/>
        <v>0</v>
      </c>
      <c r="F2722">
        <v>7</v>
      </c>
      <c r="G2722">
        <v>1</v>
      </c>
      <c r="H2722">
        <v>3</v>
      </c>
      <c r="I2722" t="s">
        <v>439</v>
      </c>
      <c r="J2722" t="s">
        <v>2928</v>
      </c>
      <c r="K2722">
        <v>32</v>
      </c>
    </row>
    <row r="2723" spans="5:11" ht="12.75">
      <c r="E2723" s="199">
        <f t="shared" si="0"/>
        <v>0</v>
      </c>
      <c r="F2723">
        <v>7</v>
      </c>
      <c r="G2723">
        <v>2</v>
      </c>
      <c r="H2723">
        <v>3</v>
      </c>
      <c r="I2723" t="s">
        <v>439</v>
      </c>
      <c r="J2723" t="s">
        <v>2929</v>
      </c>
      <c r="K2723">
        <v>32</v>
      </c>
    </row>
    <row r="2724" spans="5:11" ht="12.75">
      <c r="E2724" s="199">
        <f t="shared" si="0"/>
        <v>0</v>
      </c>
      <c r="F2724">
        <v>7</v>
      </c>
      <c r="G2724">
        <v>3</v>
      </c>
      <c r="H2724">
        <v>3</v>
      </c>
      <c r="I2724" t="s">
        <v>439</v>
      </c>
      <c r="J2724" t="s">
        <v>2930</v>
      </c>
      <c r="K2724">
        <v>32</v>
      </c>
    </row>
    <row r="2725" spans="5:11" ht="12.75">
      <c r="E2725" s="199">
        <f t="shared" si="0"/>
        <v>0</v>
      </c>
      <c r="F2725">
        <v>7</v>
      </c>
      <c r="G2725">
        <v>4</v>
      </c>
      <c r="H2725">
        <v>3</v>
      </c>
      <c r="I2725" t="s">
        <v>439</v>
      </c>
      <c r="J2725" t="s">
        <v>2931</v>
      </c>
      <c r="K2725">
        <v>32</v>
      </c>
    </row>
    <row r="2726" spans="5:11" ht="12.75">
      <c r="E2726" s="199">
        <f t="shared" si="0"/>
        <v>0</v>
      </c>
      <c r="F2726">
        <v>7</v>
      </c>
      <c r="G2726">
        <v>5</v>
      </c>
      <c r="H2726">
        <v>2</v>
      </c>
      <c r="I2726" t="s">
        <v>439</v>
      </c>
      <c r="J2726" t="s">
        <v>2932</v>
      </c>
      <c r="K2726">
        <v>32</v>
      </c>
    </row>
    <row r="2727" spans="5:11" ht="12.75">
      <c r="E2727" s="199">
        <f t="shared" si="0"/>
        <v>0</v>
      </c>
      <c r="F2727">
        <v>7</v>
      </c>
      <c r="G2727">
        <v>6</v>
      </c>
      <c r="H2727">
        <v>3</v>
      </c>
      <c r="I2727" t="s">
        <v>439</v>
      </c>
      <c r="J2727" t="s">
        <v>2933</v>
      </c>
      <c r="K2727">
        <v>32</v>
      </c>
    </row>
    <row r="2728" spans="5:11" ht="12.75">
      <c r="E2728" s="199">
        <f t="shared" si="0"/>
        <v>0</v>
      </c>
      <c r="F2728">
        <v>8</v>
      </c>
      <c r="G2728">
        <v>0</v>
      </c>
      <c r="H2728">
        <v>0</v>
      </c>
      <c r="I2728" t="s">
        <v>435</v>
      </c>
      <c r="J2728" t="s">
        <v>2934</v>
      </c>
      <c r="K2728">
        <v>32</v>
      </c>
    </row>
    <row r="2729" spans="5:11" ht="12.75">
      <c r="E2729" s="199">
        <f t="shared" si="0"/>
        <v>0</v>
      </c>
      <c r="F2729">
        <v>8</v>
      </c>
      <c r="G2729">
        <v>1</v>
      </c>
      <c r="H2729">
        <v>1</v>
      </c>
      <c r="I2729" t="s">
        <v>439</v>
      </c>
      <c r="J2729" t="s">
        <v>2935</v>
      </c>
      <c r="K2729">
        <v>32</v>
      </c>
    </row>
    <row r="2730" spans="5:11" ht="12.75">
      <c r="E2730" s="199">
        <f t="shared" si="0"/>
        <v>0</v>
      </c>
      <c r="F2730">
        <v>8</v>
      </c>
      <c r="G2730">
        <v>2</v>
      </c>
      <c r="H2730">
        <v>2</v>
      </c>
      <c r="I2730" t="s">
        <v>439</v>
      </c>
      <c r="J2730" t="s">
        <v>2936</v>
      </c>
      <c r="K2730">
        <v>32</v>
      </c>
    </row>
    <row r="2731" spans="5:11" ht="12.75">
      <c r="E2731" s="199">
        <f t="shared" si="0"/>
        <v>0</v>
      </c>
      <c r="F2731">
        <v>8</v>
      </c>
      <c r="G2731">
        <v>3</v>
      </c>
      <c r="H2731">
        <v>2</v>
      </c>
      <c r="I2731" t="s">
        <v>439</v>
      </c>
      <c r="J2731" t="s">
        <v>2937</v>
      </c>
      <c r="K2731">
        <v>32</v>
      </c>
    </row>
    <row r="2732" spans="5:11" ht="12.75">
      <c r="E2732" s="199">
        <f t="shared" si="0"/>
        <v>0</v>
      </c>
      <c r="F2732">
        <v>8</v>
      </c>
      <c r="G2732">
        <v>4</v>
      </c>
      <c r="H2732">
        <v>2</v>
      </c>
      <c r="I2732" t="s">
        <v>439</v>
      </c>
      <c r="J2732" t="s">
        <v>2935</v>
      </c>
      <c r="K2732">
        <v>32</v>
      </c>
    </row>
    <row r="2733" spans="5:11" ht="12.75">
      <c r="E2733" s="199">
        <f t="shared" si="0"/>
        <v>0</v>
      </c>
      <c r="F2733">
        <v>8</v>
      </c>
      <c r="G2733">
        <v>5</v>
      </c>
      <c r="H2733">
        <v>2</v>
      </c>
      <c r="I2733" t="s">
        <v>439</v>
      </c>
      <c r="J2733" t="s">
        <v>2938</v>
      </c>
      <c r="K2733">
        <v>32</v>
      </c>
    </row>
    <row r="2734" spans="5:11" ht="12.75">
      <c r="E2734" s="199">
        <f t="shared" si="0"/>
        <v>0</v>
      </c>
      <c r="F2734">
        <v>8</v>
      </c>
      <c r="G2734">
        <v>6</v>
      </c>
      <c r="H2734">
        <v>2</v>
      </c>
      <c r="I2734" t="s">
        <v>439</v>
      </c>
      <c r="J2734" t="s">
        <v>2939</v>
      </c>
      <c r="K2734">
        <v>32</v>
      </c>
    </row>
    <row r="2735" spans="5:11" ht="12.75">
      <c r="E2735" s="199">
        <f t="shared" si="0"/>
        <v>0</v>
      </c>
      <c r="F2735">
        <v>8</v>
      </c>
      <c r="G2735">
        <v>7</v>
      </c>
      <c r="H2735">
        <v>2</v>
      </c>
      <c r="I2735" t="s">
        <v>439</v>
      </c>
      <c r="J2735" t="s">
        <v>2940</v>
      </c>
      <c r="K2735">
        <v>32</v>
      </c>
    </row>
    <row r="2736" spans="5:11" ht="12.75">
      <c r="E2736" s="199">
        <f t="shared" si="0"/>
        <v>0</v>
      </c>
      <c r="F2736">
        <v>9</v>
      </c>
      <c r="G2736">
        <v>0</v>
      </c>
      <c r="H2736">
        <v>0</v>
      </c>
      <c r="I2736" t="s">
        <v>435</v>
      </c>
      <c r="J2736" t="s">
        <v>2941</v>
      </c>
      <c r="K2736">
        <v>32</v>
      </c>
    </row>
    <row r="2737" spans="5:11" ht="12.75">
      <c r="E2737" s="199">
        <f t="shared" si="0"/>
        <v>0</v>
      </c>
      <c r="F2737">
        <v>9</v>
      </c>
      <c r="G2737">
        <v>1</v>
      </c>
      <c r="H2737">
        <v>2</v>
      </c>
      <c r="I2737" t="s">
        <v>439</v>
      </c>
      <c r="J2737" t="s">
        <v>2942</v>
      </c>
      <c r="K2737">
        <v>32</v>
      </c>
    </row>
    <row r="2738" spans="5:11" ht="12.75">
      <c r="E2738" s="199">
        <f t="shared" si="0"/>
        <v>0</v>
      </c>
      <c r="F2738">
        <v>9</v>
      </c>
      <c r="G2738">
        <v>2</v>
      </c>
      <c r="H2738">
        <v>2</v>
      </c>
      <c r="I2738" t="s">
        <v>439</v>
      </c>
      <c r="J2738" t="s">
        <v>2943</v>
      </c>
      <c r="K2738">
        <v>32</v>
      </c>
    </row>
    <row r="2739" spans="5:11" ht="12.75">
      <c r="E2739" s="199">
        <f t="shared" si="0"/>
        <v>0</v>
      </c>
      <c r="F2739">
        <v>9</v>
      </c>
      <c r="G2739">
        <v>3</v>
      </c>
      <c r="H2739">
        <v>3</v>
      </c>
      <c r="I2739" t="s">
        <v>439</v>
      </c>
      <c r="J2739" t="s">
        <v>2944</v>
      </c>
      <c r="K2739">
        <v>32</v>
      </c>
    </row>
    <row r="2740" spans="5:11" ht="12.75">
      <c r="E2740" s="199">
        <f t="shared" si="0"/>
        <v>0</v>
      </c>
      <c r="F2740">
        <v>9</v>
      </c>
      <c r="G2740">
        <v>4</v>
      </c>
      <c r="H2740">
        <v>2</v>
      </c>
      <c r="I2740" t="s">
        <v>439</v>
      </c>
      <c r="J2740" t="s">
        <v>2945</v>
      </c>
      <c r="K2740">
        <v>32</v>
      </c>
    </row>
    <row r="2741" spans="5:11" ht="12.75">
      <c r="E2741" s="199">
        <f t="shared" si="0"/>
        <v>0</v>
      </c>
      <c r="F2741">
        <v>9</v>
      </c>
      <c r="G2741">
        <v>5</v>
      </c>
      <c r="H2741">
        <v>2</v>
      </c>
      <c r="I2741" t="s">
        <v>439</v>
      </c>
      <c r="J2741" t="s">
        <v>2946</v>
      </c>
      <c r="K2741">
        <v>32</v>
      </c>
    </row>
    <row r="2742" spans="5:11" ht="12.75">
      <c r="E2742" s="199">
        <f t="shared" si="0"/>
        <v>0</v>
      </c>
      <c r="F2742">
        <v>9</v>
      </c>
      <c r="G2742">
        <v>6</v>
      </c>
      <c r="H2742">
        <v>3</v>
      </c>
      <c r="I2742" t="s">
        <v>439</v>
      </c>
      <c r="J2742" t="s">
        <v>2947</v>
      </c>
      <c r="K2742">
        <v>32</v>
      </c>
    </row>
    <row r="2743" spans="5:11" ht="12.75">
      <c r="E2743" s="199">
        <f t="shared" si="0"/>
        <v>0</v>
      </c>
      <c r="F2743">
        <v>9</v>
      </c>
      <c r="G2743">
        <v>7</v>
      </c>
      <c r="H2743">
        <v>3</v>
      </c>
      <c r="I2743" t="s">
        <v>439</v>
      </c>
      <c r="J2743" t="s">
        <v>2948</v>
      </c>
      <c r="K2743">
        <v>32</v>
      </c>
    </row>
    <row r="2744" spans="5:11" ht="12.75">
      <c r="E2744" s="199">
        <f t="shared" si="0"/>
        <v>0</v>
      </c>
      <c r="F2744">
        <v>9</v>
      </c>
      <c r="G2744">
        <v>8</v>
      </c>
      <c r="H2744">
        <v>2</v>
      </c>
      <c r="I2744" t="s">
        <v>439</v>
      </c>
      <c r="J2744" t="s">
        <v>2949</v>
      </c>
      <c r="K2744">
        <v>32</v>
      </c>
    </row>
    <row r="2745" spans="5:11" ht="12.75">
      <c r="E2745" s="199">
        <f t="shared" si="0"/>
        <v>0</v>
      </c>
      <c r="F2745">
        <v>10</v>
      </c>
      <c r="G2745">
        <v>0</v>
      </c>
      <c r="H2745">
        <v>0</v>
      </c>
      <c r="I2745" t="s">
        <v>435</v>
      </c>
      <c r="J2745" t="s">
        <v>2950</v>
      </c>
      <c r="K2745">
        <v>32</v>
      </c>
    </row>
    <row r="2746" spans="5:11" ht="12.75">
      <c r="E2746" s="199">
        <f t="shared" si="0"/>
        <v>0</v>
      </c>
      <c r="F2746">
        <v>10</v>
      </c>
      <c r="G2746">
        <v>1</v>
      </c>
      <c r="H2746">
        <v>3</v>
      </c>
      <c r="I2746" t="s">
        <v>439</v>
      </c>
      <c r="J2746" t="s">
        <v>2951</v>
      </c>
      <c r="K2746">
        <v>32</v>
      </c>
    </row>
    <row r="2747" spans="5:11" ht="12.75">
      <c r="E2747" s="199">
        <f t="shared" si="0"/>
        <v>0</v>
      </c>
      <c r="F2747">
        <v>10</v>
      </c>
      <c r="G2747">
        <v>2</v>
      </c>
      <c r="H2747">
        <v>2</v>
      </c>
      <c r="I2747" t="s">
        <v>439</v>
      </c>
      <c r="J2747" t="s">
        <v>2952</v>
      </c>
      <c r="K2747">
        <v>32</v>
      </c>
    </row>
    <row r="2748" spans="5:11" ht="12.75">
      <c r="E2748" s="199">
        <f t="shared" si="0"/>
        <v>0</v>
      </c>
      <c r="F2748">
        <v>10</v>
      </c>
      <c r="G2748">
        <v>3</v>
      </c>
      <c r="H2748">
        <v>3</v>
      </c>
      <c r="I2748" t="s">
        <v>439</v>
      </c>
      <c r="J2748" t="s">
        <v>1290</v>
      </c>
      <c r="K2748">
        <v>32</v>
      </c>
    </row>
    <row r="2749" spans="5:11" ht="12.75">
      <c r="E2749" s="199">
        <f t="shared" si="0"/>
        <v>0</v>
      </c>
      <c r="F2749">
        <v>10</v>
      </c>
      <c r="G2749">
        <v>4</v>
      </c>
      <c r="H2749">
        <v>3</v>
      </c>
      <c r="I2749" t="s">
        <v>439</v>
      </c>
      <c r="J2749" t="s">
        <v>2953</v>
      </c>
      <c r="K2749">
        <v>32</v>
      </c>
    </row>
    <row r="2750" spans="5:11" ht="12.75">
      <c r="E2750" s="199">
        <f t="shared" si="0"/>
        <v>0</v>
      </c>
      <c r="F2750">
        <v>10</v>
      </c>
      <c r="G2750">
        <v>5</v>
      </c>
      <c r="H2750">
        <v>2</v>
      </c>
      <c r="I2750" t="s">
        <v>439</v>
      </c>
      <c r="J2750" t="s">
        <v>2954</v>
      </c>
      <c r="K2750">
        <v>32</v>
      </c>
    </row>
    <row r="2751" spans="5:11" ht="12.75">
      <c r="E2751" s="199">
        <f t="shared" si="0"/>
        <v>0</v>
      </c>
      <c r="F2751">
        <v>11</v>
      </c>
      <c r="G2751">
        <v>0</v>
      </c>
      <c r="H2751">
        <v>0</v>
      </c>
      <c r="I2751" t="s">
        <v>435</v>
      </c>
      <c r="J2751" t="s">
        <v>2955</v>
      </c>
      <c r="K2751">
        <v>32</v>
      </c>
    </row>
    <row r="2752" spans="5:11" ht="12.75">
      <c r="E2752" s="199">
        <f t="shared" si="0"/>
        <v>0</v>
      </c>
      <c r="F2752">
        <v>11</v>
      </c>
      <c r="G2752">
        <v>1</v>
      </c>
      <c r="H2752">
        <v>2</v>
      </c>
      <c r="I2752" t="s">
        <v>439</v>
      </c>
      <c r="J2752" t="s">
        <v>2956</v>
      </c>
      <c r="K2752">
        <v>32</v>
      </c>
    </row>
    <row r="2753" spans="5:11" ht="12.75">
      <c r="E2753" s="199">
        <f t="shared" si="0"/>
        <v>0</v>
      </c>
      <c r="F2753">
        <v>11</v>
      </c>
      <c r="G2753">
        <v>2</v>
      </c>
      <c r="H2753">
        <v>2</v>
      </c>
      <c r="I2753" t="s">
        <v>439</v>
      </c>
      <c r="J2753" t="s">
        <v>2957</v>
      </c>
      <c r="K2753">
        <v>32</v>
      </c>
    </row>
    <row r="2754" spans="5:11" ht="12.75">
      <c r="E2754" s="199">
        <f t="shared" si="0"/>
        <v>0</v>
      </c>
      <c r="F2754">
        <v>11</v>
      </c>
      <c r="G2754">
        <v>3</v>
      </c>
      <c r="H2754">
        <v>3</v>
      </c>
      <c r="I2754" t="s">
        <v>439</v>
      </c>
      <c r="J2754" t="s">
        <v>2958</v>
      </c>
      <c r="K2754">
        <v>32</v>
      </c>
    </row>
    <row r="2755" spans="5:11" ht="12.75">
      <c r="E2755" s="199">
        <f t="shared" si="0"/>
        <v>0</v>
      </c>
      <c r="F2755">
        <v>11</v>
      </c>
      <c r="G2755">
        <v>4</v>
      </c>
      <c r="H2755">
        <v>3</v>
      </c>
      <c r="I2755" t="s">
        <v>439</v>
      </c>
      <c r="J2755" t="s">
        <v>2959</v>
      </c>
      <c r="K2755">
        <v>32</v>
      </c>
    </row>
    <row r="2756" spans="5:11" ht="12.75">
      <c r="E2756" s="199">
        <f t="shared" si="0"/>
        <v>0</v>
      </c>
      <c r="F2756">
        <v>12</v>
      </c>
      <c r="G2756">
        <v>0</v>
      </c>
      <c r="H2756">
        <v>0</v>
      </c>
      <c r="I2756" t="s">
        <v>435</v>
      </c>
      <c r="J2756" t="s">
        <v>2960</v>
      </c>
      <c r="K2756">
        <v>32</v>
      </c>
    </row>
    <row r="2757" spans="5:11" ht="12.75">
      <c r="E2757" s="199">
        <f t="shared" si="0"/>
        <v>0</v>
      </c>
      <c r="F2757">
        <v>12</v>
      </c>
      <c r="G2757">
        <v>1</v>
      </c>
      <c r="H2757">
        <v>2</v>
      </c>
      <c r="I2757" t="s">
        <v>439</v>
      </c>
      <c r="J2757" t="s">
        <v>2961</v>
      </c>
      <c r="K2757">
        <v>32</v>
      </c>
    </row>
    <row r="2758" spans="5:11" ht="12.75">
      <c r="E2758" s="199">
        <f t="shared" si="0"/>
        <v>0</v>
      </c>
      <c r="F2758">
        <v>12</v>
      </c>
      <c r="G2758">
        <v>2</v>
      </c>
      <c r="H2758">
        <v>2</v>
      </c>
      <c r="I2758" t="s">
        <v>439</v>
      </c>
      <c r="J2758" t="s">
        <v>2962</v>
      </c>
      <c r="K2758">
        <v>32</v>
      </c>
    </row>
    <row r="2759" spans="5:11" ht="12.75">
      <c r="E2759" s="199">
        <f t="shared" si="0"/>
        <v>0</v>
      </c>
      <c r="F2759">
        <v>12</v>
      </c>
      <c r="G2759">
        <v>3</v>
      </c>
      <c r="H2759">
        <v>3</v>
      </c>
      <c r="I2759" t="s">
        <v>439</v>
      </c>
      <c r="J2759" t="s">
        <v>2963</v>
      </c>
      <c r="K2759">
        <v>32</v>
      </c>
    </row>
    <row r="2760" spans="5:11" ht="12.75">
      <c r="E2760" s="199">
        <f t="shared" si="0"/>
        <v>0</v>
      </c>
      <c r="F2760">
        <v>12</v>
      </c>
      <c r="G2760">
        <v>4</v>
      </c>
      <c r="H2760">
        <v>2</v>
      </c>
      <c r="I2760" t="s">
        <v>439</v>
      </c>
      <c r="J2760" t="s">
        <v>2964</v>
      </c>
      <c r="K2760">
        <v>32</v>
      </c>
    </row>
    <row r="2761" spans="5:11" ht="12.75">
      <c r="E2761" s="199">
        <f t="shared" si="0"/>
        <v>0</v>
      </c>
      <c r="F2761">
        <v>12</v>
      </c>
      <c r="G2761">
        <v>5</v>
      </c>
      <c r="H2761">
        <v>3</v>
      </c>
      <c r="I2761" t="s">
        <v>439</v>
      </c>
      <c r="J2761" t="s">
        <v>2965</v>
      </c>
      <c r="K2761">
        <v>32</v>
      </c>
    </row>
    <row r="2762" spans="5:11" ht="12.75">
      <c r="E2762" s="199">
        <f t="shared" si="0"/>
        <v>0</v>
      </c>
      <c r="F2762">
        <v>12</v>
      </c>
      <c r="G2762">
        <v>6</v>
      </c>
      <c r="H2762">
        <v>2</v>
      </c>
      <c r="I2762" t="s">
        <v>439</v>
      </c>
      <c r="J2762" t="s">
        <v>2966</v>
      </c>
      <c r="K2762">
        <v>32</v>
      </c>
    </row>
    <row r="2763" spans="5:11" ht="12.75">
      <c r="E2763" s="199">
        <f t="shared" si="0"/>
        <v>0</v>
      </c>
      <c r="F2763">
        <v>13</v>
      </c>
      <c r="G2763">
        <v>0</v>
      </c>
      <c r="H2763">
        <v>0</v>
      </c>
      <c r="I2763" t="s">
        <v>435</v>
      </c>
      <c r="J2763" t="s">
        <v>2967</v>
      </c>
      <c r="K2763">
        <v>32</v>
      </c>
    </row>
    <row r="2764" spans="5:11" ht="12.75">
      <c r="E2764" s="199">
        <f t="shared" si="0"/>
        <v>0</v>
      </c>
      <c r="F2764">
        <v>13</v>
      </c>
      <c r="G2764">
        <v>1</v>
      </c>
      <c r="H2764">
        <v>1</v>
      </c>
      <c r="I2764" t="s">
        <v>439</v>
      </c>
      <c r="J2764" t="s">
        <v>2968</v>
      </c>
      <c r="K2764">
        <v>32</v>
      </c>
    </row>
    <row r="2765" spans="5:11" ht="12.75">
      <c r="E2765" s="199">
        <f t="shared" si="0"/>
        <v>0</v>
      </c>
      <c r="F2765">
        <v>13</v>
      </c>
      <c r="G2765">
        <v>2</v>
      </c>
      <c r="H2765">
        <v>1</v>
      </c>
      <c r="I2765" t="s">
        <v>439</v>
      </c>
      <c r="J2765" t="s">
        <v>1156</v>
      </c>
      <c r="K2765">
        <v>32</v>
      </c>
    </row>
    <row r="2766" spans="5:11" ht="12.75">
      <c r="E2766" s="199">
        <f t="shared" si="0"/>
        <v>0</v>
      </c>
      <c r="F2766">
        <v>13</v>
      </c>
      <c r="G2766">
        <v>3</v>
      </c>
      <c r="H2766">
        <v>2</v>
      </c>
      <c r="I2766" t="s">
        <v>439</v>
      </c>
      <c r="J2766" t="s">
        <v>2968</v>
      </c>
      <c r="K2766">
        <v>32</v>
      </c>
    </row>
    <row r="2767" spans="5:11" ht="12.75">
      <c r="E2767" s="199">
        <f t="shared" si="0"/>
        <v>0</v>
      </c>
      <c r="F2767">
        <v>13</v>
      </c>
      <c r="G2767">
        <v>4</v>
      </c>
      <c r="H2767">
        <v>2</v>
      </c>
      <c r="I2767" t="s">
        <v>439</v>
      </c>
      <c r="J2767" t="s">
        <v>2969</v>
      </c>
      <c r="K2767">
        <v>32</v>
      </c>
    </row>
    <row r="2768" spans="5:11" ht="12.75">
      <c r="E2768" s="199">
        <f t="shared" si="0"/>
        <v>0</v>
      </c>
      <c r="F2768">
        <v>13</v>
      </c>
      <c r="G2768">
        <v>5</v>
      </c>
      <c r="H2768">
        <v>2</v>
      </c>
      <c r="I2768" t="s">
        <v>439</v>
      </c>
      <c r="J2768" t="s">
        <v>2970</v>
      </c>
      <c r="K2768">
        <v>32</v>
      </c>
    </row>
    <row r="2769" spans="5:11" ht="12.75">
      <c r="E2769" s="199">
        <f t="shared" si="0"/>
        <v>0</v>
      </c>
      <c r="F2769">
        <v>13</v>
      </c>
      <c r="G2769">
        <v>6</v>
      </c>
      <c r="H2769">
        <v>2</v>
      </c>
      <c r="I2769" t="s">
        <v>439</v>
      </c>
      <c r="J2769" t="s">
        <v>1156</v>
      </c>
      <c r="K2769">
        <v>32</v>
      </c>
    </row>
    <row r="2770" spans="5:11" ht="12.75">
      <c r="E2770" s="199">
        <f t="shared" si="0"/>
        <v>0</v>
      </c>
      <c r="F2770">
        <v>14</v>
      </c>
      <c r="G2770">
        <v>0</v>
      </c>
      <c r="H2770">
        <v>0</v>
      </c>
      <c r="I2770" t="s">
        <v>435</v>
      </c>
      <c r="J2770" t="s">
        <v>2971</v>
      </c>
      <c r="K2770">
        <v>32</v>
      </c>
    </row>
    <row r="2771" spans="5:11" ht="12.75">
      <c r="E2771" s="199">
        <f t="shared" si="0"/>
        <v>0</v>
      </c>
      <c r="F2771">
        <v>14</v>
      </c>
      <c r="G2771">
        <v>1</v>
      </c>
      <c r="H2771">
        <v>1</v>
      </c>
      <c r="I2771" t="s">
        <v>439</v>
      </c>
      <c r="J2771" t="s">
        <v>2972</v>
      </c>
      <c r="K2771">
        <v>32</v>
      </c>
    </row>
    <row r="2772" spans="5:11" ht="12.75">
      <c r="E2772" s="199">
        <f t="shared" si="0"/>
        <v>0</v>
      </c>
      <c r="F2772">
        <v>14</v>
      </c>
      <c r="G2772">
        <v>2</v>
      </c>
      <c r="H2772">
        <v>3</v>
      </c>
      <c r="I2772" t="s">
        <v>439</v>
      </c>
      <c r="J2772" t="s">
        <v>2973</v>
      </c>
      <c r="K2772">
        <v>32</v>
      </c>
    </row>
    <row r="2773" spans="5:11" ht="12.75">
      <c r="E2773" s="199">
        <f t="shared" si="0"/>
        <v>0</v>
      </c>
      <c r="F2773">
        <v>14</v>
      </c>
      <c r="G2773">
        <v>3</v>
      </c>
      <c r="H2773">
        <v>3</v>
      </c>
      <c r="I2773" t="s">
        <v>439</v>
      </c>
      <c r="J2773" t="s">
        <v>2974</v>
      </c>
      <c r="K2773">
        <v>32</v>
      </c>
    </row>
    <row r="2774" spans="5:11" ht="12.75">
      <c r="E2774" s="199">
        <f t="shared" si="0"/>
        <v>0</v>
      </c>
      <c r="F2774">
        <v>14</v>
      </c>
      <c r="G2774">
        <v>4</v>
      </c>
      <c r="H2774">
        <v>2</v>
      </c>
      <c r="I2774" t="s">
        <v>439</v>
      </c>
      <c r="J2774" t="s">
        <v>2975</v>
      </c>
      <c r="K2774">
        <v>32</v>
      </c>
    </row>
    <row r="2775" spans="5:11" ht="12.75">
      <c r="E2775" s="199">
        <f t="shared" si="0"/>
        <v>0</v>
      </c>
      <c r="F2775">
        <v>14</v>
      </c>
      <c r="G2775">
        <v>5</v>
      </c>
      <c r="H2775">
        <v>3</v>
      </c>
      <c r="I2775" t="s">
        <v>439</v>
      </c>
      <c r="J2775" t="s">
        <v>2976</v>
      </c>
      <c r="K2775">
        <v>32</v>
      </c>
    </row>
    <row r="2776" spans="5:11" ht="12.75">
      <c r="E2776" s="199">
        <f t="shared" si="0"/>
        <v>0</v>
      </c>
      <c r="F2776">
        <v>14</v>
      </c>
      <c r="G2776">
        <v>6</v>
      </c>
      <c r="H2776">
        <v>2</v>
      </c>
      <c r="I2776" t="s">
        <v>439</v>
      </c>
      <c r="J2776" t="s">
        <v>2977</v>
      </c>
      <c r="K2776">
        <v>32</v>
      </c>
    </row>
    <row r="2777" spans="5:11" ht="12.75">
      <c r="E2777" s="199">
        <f t="shared" si="0"/>
        <v>0</v>
      </c>
      <c r="F2777">
        <v>14</v>
      </c>
      <c r="G2777">
        <v>8</v>
      </c>
      <c r="H2777">
        <v>2</v>
      </c>
      <c r="I2777" t="s">
        <v>439</v>
      </c>
      <c r="J2777" t="s">
        <v>2978</v>
      </c>
      <c r="K2777">
        <v>32</v>
      </c>
    </row>
    <row r="2778" spans="5:11" ht="12.75">
      <c r="E2778" s="199">
        <f t="shared" si="0"/>
        <v>0</v>
      </c>
      <c r="F2778">
        <v>14</v>
      </c>
      <c r="G2778">
        <v>9</v>
      </c>
      <c r="H2778">
        <v>2</v>
      </c>
      <c r="I2778" t="s">
        <v>439</v>
      </c>
      <c r="J2778" t="s">
        <v>2979</v>
      </c>
      <c r="K2778">
        <v>32</v>
      </c>
    </row>
    <row r="2779" spans="5:11" ht="12.75">
      <c r="E2779" s="199">
        <f t="shared" si="0"/>
        <v>0</v>
      </c>
      <c r="F2779">
        <v>14</v>
      </c>
      <c r="G2779">
        <v>10</v>
      </c>
      <c r="H2779">
        <v>2</v>
      </c>
      <c r="I2779" t="s">
        <v>439</v>
      </c>
      <c r="J2779" t="s">
        <v>2972</v>
      </c>
      <c r="K2779">
        <v>32</v>
      </c>
    </row>
    <row r="2780" spans="5:11" ht="12.75">
      <c r="E2780" s="199">
        <f t="shared" si="0"/>
        <v>0</v>
      </c>
      <c r="F2780">
        <v>14</v>
      </c>
      <c r="G2780">
        <v>11</v>
      </c>
      <c r="H2780">
        <v>3</v>
      </c>
      <c r="I2780" t="s">
        <v>439</v>
      </c>
      <c r="J2780" t="s">
        <v>2980</v>
      </c>
      <c r="K2780">
        <v>32</v>
      </c>
    </row>
    <row r="2781" spans="5:11" ht="12.75">
      <c r="E2781" s="199">
        <f t="shared" si="0"/>
        <v>0</v>
      </c>
      <c r="F2781">
        <v>15</v>
      </c>
      <c r="G2781">
        <v>0</v>
      </c>
      <c r="H2781">
        <v>0</v>
      </c>
      <c r="I2781" t="s">
        <v>435</v>
      </c>
      <c r="J2781" t="s">
        <v>2981</v>
      </c>
      <c r="K2781">
        <v>32</v>
      </c>
    </row>
    <row r="2782" spans="5:11" ht="12.75">
      <c r="E2782" s="199">
        <f t="shared" si="0"/>
        <v>0</v>
      </c>
      <c r="F2782">
        <v>15</v>
      </c>
      <c r="G2782">
        <v>1</v>
      </c>
      <c r="H2782">
        <v>1</v>
      </c>
      <c r="I2782" t="s">
        <v>439</v>
      </c>
      <c r="J2782" t="s">
        <v>2982</v>
      </c>
      <c r="K2782">
        <v>32</v>
      </c>
    </row>
    <row r="2783" spans="5:11" ht="12.75">
      <c r="E2783" s="199">
        <f t="shared" si="0"/>
        <v>0</v>
      </c>
      <c r="F2783">
        <v>15</v>
      </c>
      <c r="G2783">
        <v>2</v>
      </c>
      <c r="H2783">
        <v>3</v>
      </c>
      <c r="I2783" t="s">
        <v>439</v>
      </c>
      <c r="J2783" t="s">
        <v>2983</v>
      </c>
      <c r="K2783">
        <v>32</v>
      </c>
    </row>
    <row r="2784" spans="5:11" ht="12.75">
      <c r="E2784" s="199">
        <f t="shared" si="0"/>
        <v>0</v>
      </c>
      <c r="F2784">
        <v>15</v>
      </c>
      <c r="G2784">
        <v>3</v>
      </c>
      <c r="H2784">
        <v>3</v>
      </c>
      <c r="I2784" t="s">
        <v>439</v>
      </c>
      <c r="J2784" t="s">
        <v>2984</v>
      </c>
      <c r="K2784">
        <v>32</v>
      </c>
    </row>
    <row r="2785" spans="5:11" ht="12.75">
      <c r="E2785" s="199">
        <f t="shared" si="0"/>
        <v>0</v>
      </c>
      <c r="F2785">
        <v>15</v>
      </c>
      <c r="G2785">
        <v>4</v>
      </c>
      <c r="H2785">
        <v>3</v>
      </c>
      <c r="I2785" t="s">
        <v>439</v>
      </c>
      <c r="J2785" t="s">
        <v>2985</v>
      </c>
      <c r="K2785">
        <v>32</v>
      </c>
    </row>
    <row r="2786" spans="5:11" ht="12.75">
      <c r="E2786" s="199">
        <f t="shared" si="0"/>
        <v>0</v>
      </c>
      <c r="F2786">
        <v>15</v>
      </c>
      <c r="G2786">
        <v>5</v>
      </c>
      <c r="H2786">
        <v>2</v>
      </c>
      <c r="I2786" t="s">
        <v>439</v>
      </c>
      <c r="J2786" t="s">
        <v>2986</v>
      </c>
      <c r="K2786">
        <v>32</v>
      </c>
    </row>
    <row r="2787" spans="5:11" ht="12.75">
      <c r="E2787" s="199">
        <f t="shared" si="0"/>
        <v>0</v>
      </c>
      <c r="F2787">
        <v>15</v>
      </c>
      <c r="G2787">
        <v>6</v>
      </c>
      <c r="H2787">
        <v>2</v>
      </c>
      <c r="I2787" t="s">
        <v>439</v>
      </c>
      <c r="J2787" t="s">
        <v>2982</v>
      </c>
      <c r="K2787">
        <v>32</v>
      </c>
    </row>
    <row r="2788" spans="5:11" ht="12.75">
      <c r="E2788" s="199">
        <f t="shared" si="0"/>
        <v>0</v>
      </c>
      <c r="F2788">
        <v>16</v>
      </c>
      <c r="G2788">
        <v>0</v>
      </c>
      <c r="H2788">
        <v>0</v>
      </c>
      <c r="I2788" t="s">
        <v>435</v>
      </c>
      <c r="J2788" t="s">
        <v>2987</v>
      </c>
      <c r="K2788">
        <v>32</v>
      </c>
    </row>
    <row r="2789" spans="5:11" ht="12.75">
      <c r="E2789" s="199">
        <f t="shared" si="0"/>
        <v>0</v>
      </c>
      <c r="F2789">
        <v>16</v>
      </c>
      <c r="G2789">
        <v>1</v>
      </c>
      <c r="H2789">
        <v>1</v>
      </c>
      <c r="I2789" t="s">
        <v>439</v>
      </c>
      <c r="J2789" t="s">
        <v>2988</v>
      </c>
      <c r="K2789">
        <v>32</v>
      </c>
    </row>
    <row r="2790" spans="5:11" ht="12.75">
      <c r="E2790" s="199">
        <f t="shared" si="0"/>
        <v>0</v>
      </c>
      <c r="F2790">
        <v>16</v>
      </c>
      <c r="G2790">
        <v>2</v>
      </c>
      <c r="H2790">
        <v>2</v>
      </c>
      <c r="I2790" t="s">
        <v>439</v>
      </c>
      <c r="J2790" t="s">
        <v>2989</v>
      </c>
      <c r="K2790">
        <v>32</v>
      </c>
    </row>
    <row r="2791" spans="5:11" ht="12.75">
      <c r="E2791" s="199">
        <f t="shared" si="0"/>
        <v>0</v>
      </c>
      <c r="F2791">
        <v>16</v>
      </c>
      <c r="G2791">
        <v>3</v>
      </c>
      <c r="H2791">
        <v>3</v>
      </c>
      <c r="I2791" t="s">
        <v>439</v>
      </c>
      <c r="J2791" t="s">
        <v>2990</v>
      </c>
      <c r="K2791">
        <v>32</v>
      </c>
    </row>
    <row r="2792" spans="5:11" ht="12.75">
      <c r="E2792" s="199">
        <f t="shared" si="0"/>
        <v>0</v>
      </c>
      <c r="F2792">
        <v>16</v>
      </c>
      <c r="G2792">
        <v>4</v>
      </c>
      <c r="H2792">
        <v>2</v>
      </c>
      <c r="I2792" t="s">
        <v>439</v>
      </c>
      <c r="J2792" t="s">
        <v>2991</v>
      </c>
      <c r="K2792">
        <v>32</v>
      </c>
    </row>
    <row r="2793" spans="5:11" ht="12.75">
      <c r="E2793" s="199">
        <f t="shared" si="0"/>
        <v>0</v>
      </c>
      <c r="F2793">
        <v>16</v>
      </c>
      <c r="G2793">
        <v>5</v>
      </c>
      <c r="H2793">
        <v>2</v>
      </c>
      <c r="I2793" t="s">
        <v>439</v>
      </c>
      <c r="J2793" t="s">
        <v>2992</v>
      </c>
      <c r="K2793">
        <v>32</v>
      </c>
    </row>
    <row r="2794" spans="5:11" ht="12.75">
      <c r="E2794" s="199">
        <f t="shared" si="0"/>
        <v>0</v>
      </c>
      <c r="F2794">
        <v>16</v>
      </c>
      <c r="G2794">
        <v>6</v>
      </c>
      <c r="H2794">
        <v>2</v>
      </c>
      <c r="I2794" t="s">
        <v>439</v>
      </c>
      <c r="J2794" t="s">
        <v>2988</v>
      </c>
      <c r="K2794">
        <v>32</v>
      </c>
    </row>
    <row r="2795" spans="5:11" ht="12.75">
      <c r="E2795" s="199">
        <f t="shared" si="0"/>
        <v>0</v>
      </c>
      <c r="F2795">
        <v>17</v>
      </c>
      <c r="G2795">
        <v>0</v>
      </c>
      <c r="H2795">
        <v>0</v>
      </c>
      <c r="I2795" t="s">
        <v>435</v>
      </c>
      <c r="J2795" t="s">
        <v>2993</v>
      </c>
      <c r="K2795">
        <v>32</v>
      </c>
    </row>
    <row r="2796" spans="5:11" ht="12.75">
      <c r="E2796" s="199">
        <f t="shared" si="0"/>
        <v>0</v>
      </c>
      <c r="F2796">
        <v>17</v>
      </c>
      <c r="G2796">
        <v>1</v>
      </c>
      <c r="H2796">
        <v>1</v>
      </c>
      <c r="I2796" t="s">
        <v>439</v>
      </c>
      <c r="J2796" t="s">
        <v>2994</v>
      </c>
      <c r="K2796">
        <v>32</v>
      </c>
    </row>
    <row r="2797" spans="5:11" ht="12.75">
      <c r="E2797" s="199">
        <f t="shared" si="0"/>
        <v>0</v>
      </c>
      <c r="F2797">
        <v>17</v>
      </c>
      <c r="G2797">
        <v>2</v>
      </c>
      <c r="H2797">
        <v>3</v>
      </c>
      <c r="I2797" t="s">
        <v>439</v>
      </c>
      <c r="J2797" t="s">
        <v>2995</v>
      </c>
      <c r="K2797">
        <v>32</v>
      </c>
    </row>
    <row r="2798" spans="5:11" ht="12.75">
      <c r="E2798" s="199">
        <f t="shared" si="0"/>
        <v>0</v>
      </c>
      <c r="F2798">
        <v>17</v>
      </c>
      <c r="G2798">
        <v>3</v>
      </c>
      <c r="H2798">
        <v>3</v>
      </c>
      <c r="I2798" t="s">
        <v>439</v>
      </c>
      <c r="J2798" t="s">
        <v>2996</v>
      </c>
      <c r="K2798">
        <v>32</v>
      </c>
    </row>
    <row r="2799" spans="5:11" ht="12.75">
      <c r="E2799" s="199">
        <f t="shared" si="0"/>
        <v>0</v>
      </c>
      <c r="F2799">
        <v>17</v>
      </c>
      <c r="G2799">
        <v>4</v>
      </c>
      <c r="H2799">
        <v>3</v>
      </c>
      <c r="I2799" t="s">
        <v>439</v>
      </c>
      <c r="J2799" t="s">
        <v>2997</v>
      </c>
      <c r="K2799">
        <v>32</v>
      </c>
    </row>
    <row r="2800" spans="5:11" ht="12.75">
      <c r="E2800" s="199">
        <f t="shared" si="0"/>
        <v>0</v>
      </c>
      <c r="F2800">
        <v>17</v>
      </c>
      <c r="G2800">
        <v>5</v>
      </c>
      <c r="H2800">
        <v>2</v>
      </c>
      <c r="I2800" t="s">
        <v>439</v>
      </c>
      <c r="J2800" t="s">
        <v>2994</v>
      </c>
      <c r="K2800">
        <v>32</v>
      </c>
    </row>
    <row r="2801" spans="5:11" ht="12.75">
      <c r="E2801" s="199">
        <f t="shared" si="0"/>
        <v>0</v>
      </c>
      <c r="F2801">
        <v>18</v>
      </c>
      <c r="G2801">
        <v>0</v>
      </c>
      <c r="H2801">
        <v>0</v>
      </c>
      <c r="I2801" t="s">
        <v>435</v>
      </c>
      <c r="J2801" t="s">
        <v>2998</v>
      </c>
      <c r="K2801">
        <v>32</v>
      </c>
    </row>
    <row r="2802" spans="5:11" ht="12.75">
      <c r="E2802" s="199">
        <f t="shared" si="0"/>
        <v>0</v>
      </c>
      <c r="F2802">
        <v>18</v>
      </c>
      <c r="G2802">
        <v>1</v>
      </c>
      <c r="H2802">
        <v>3</v>
      </c>
      <c r="I2802" t="s">
        <v>439</v>
      </c>
      <c r="J2802" t="s">
        <v>1337</v>
      </c>
      <c r="K2802">
        <v>32</v>
      </c>
    </row>
    <row r="2803" spans="5:11" ht="12.75">
      <c r="E2803" s="199">
        <f t="shared" si="0"/>
        <v>0</v>
      </c>
      <c r="F2803">
        <v>18</v>
      </c>
      <c r="G2803">
        <v>2</v>
      </c>
      <c r="H2803">
        <v>3</v>
      </c>
      <c r="I2803" t="s">
        <v>439</v>
      </c>
      <c r="J2803" t="s">
        <v>2999</v>
      </c>
      <c r="K2803">
        <v>32</v>
      </c>
    </row>
    <row r="2804" spans="5:11" ht="12.75">
      <c r="E2804" s="199">
        <f t="shared" si="0"/>
        <v>0</v>
      </c>
      <c r="F2804">
        <v>18</v>
      </c>
      <c r="G2804">
        <v>3</v>
      </c>
      <c r="H2804">
        <v>2</v>
      </c>
      <c r="I2804" t="s">
        <v>439</v>
      </c>
      <c r="J2804" t="s">
        <v>3000</v>
      </c>
      <c r="K2804">
        <v>32</v>
      </c>
    </row>
    <row r="2805" spans="5:11" ht="12.75">
      <c r="E2805" s="199">
        <f t="shared" si="0"/>
        <v>0</v>
      </c>
      <c r="F2805">
        <v>18</v>
      </c>
      <c r="G2805">
        <v>4</v>
      </c>
      <c r="H2805">
        <v>3</v>
      </c>
      <c r="I2805" t="s">
        <v>439</v>
      </c>
      <c r="J2805" t="s">
        <v>3001</v>
      </c>
      <c r="K2805">
        <v>32</v>
      </c>
    </row>
    <row r="2806" spans="5:11" ht="12.75">
      <c r="E2806" s="199">
        <f t="shared" si="0"/>
        <v>0</v>
      </c>
      <c r="F2806">
        <v>18</v>
      </c>
      <c r="G2806">
        <v>5</v>
      </c>
      <c r="H2806">
        <v>3</v>
      </c>
      <c r="I2806" t="s">
        <v>439</v>
      </c>
      <c r="J2806" t="s">
        <v>3002</v>
      </c>
      <c r="K2806">
        <v>32</v>
      </c>
    </row>
    <row r="2807" spans="5:11" ht="12.75">
      <c r="E2807" s="199">
        <f t="shared" si="0"/>
        <v>0</v>
      </c>
      <c r="F2807">
        <v>61</v>
      </c>
      <c r="G2807">
        <v>0</v>
      </c>
      <c r="H2807">
        <v>0</v>
      </c>
      <c r="I2807" t="s">
        <v>643</v>
      </c>
      <c r="J2807" t="s">
        <v>3003</v>
      </c>
      <c r="K2807">
        <v>32</v>
      </c>
    </row>
    <row r="2808" spans="5:11" ht="12.75">
      <c r="E2808" s="199">
        <f t="shared" si="0"/>
        <v>0</v>
      </c>
      <c r="F2808">
        <v>62</v>
      </c>
      <c r="G2808">
        <v>0</v>
      </c>
      <c r="H2808">
        <v>0</v>
      </c>
      <c r="I2808" t="s">
        <v>643</v>
      </c>
      <c r="J2808" t="s">
        <v>3004</v>
      </c>
      <c r="K2808">
        <v>32</v>
      </c>
    </row>
    <row r="2809" spans="5:11" ht="12.75">
      <c r="E2809" s="199">
        <f t="shared" si="0"/>
        <v>0</v>
      </c>
      <c r="F2809">
        <v>63</v>
      </c>
      <c r="G2809">
        <v>0</v>
      </c>
      <c r="H2809">
        <v>0</v>
      </c>
      <c r="I2809" t="s">
        <v>643</v>
      </c>
      <c r="J2809" t="s">
        <v>3005</v>
      </c>
      <c r="K2809">
        <v>32</v>
      </c>
    </row>
  </sheetData>
  <sheetProtection password="D4EF" sheet="1" objects="1" scenario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1">
      <selection activeCell="J13" sqref="J13"/>
    </sheetView>
  </sheetViews>
  <sheetFormatPr defaultColWidth="8.00390625" defaultRowHeight="12.75"/>
  <cols>
    <col min="1" max="1" width="10.00390625" style="0" customWidth="1"/>
    <col min="2" max="2" width="4.125" style="0" customWidth="1"/>
    <col min="3" max="3" width="3.50390625" style="0" customWidth="1"/>
    <col min="4" max="4" width="3.75390625" style="0" customWidth="1"/>
    <col min="5" max="5" width="3.375" style="0" customWidth="1"/>
    <col min="6" max="6" width="3.25390625" style="0" customWidth="1"/>
    <col min="7" max="7" width="5.00390625" style="0" customWidth="1"/>
    <col min="8" max="10" width="10.00390625" style="0" customWidth="1"/>
    <col min="11" max="11" width="7.25390625" style="0" customWidth="1"/>
    <col min="12" max="16384" width="9.00390625" style="0" customWidth="1"/>
  </cols>
  <sheetData>
    <row r="1" spans="1:256" s="388" customFormat="1" ht="12.75">
      <c r="A1" s="388" t="s">
        <v>114</v>
      </c>
      <c r="B1" s="388" t="s">
        <v>115</v>
      </c>
      <c r="C1" s="388" t="s">
        <v>116</v>
      </c>
      <c r="D1" s="388" t="s">
        <v>117</v>
      </c>
      <c r="E1" s="388" t="s">
        <v>118</v>
      </c>
      <c r="F1" s="388" t="s">
        <v>119</v>
      </c>
      <c r="G1" s="388" t="s">
        <v>120</v>
      </c>
      <c r="H1" s="388" t="s">
        <v>121</v>
      </c>
      <c r="I1" s="388" t="s">
        <v>122</v>
      </c>
      <c r="J1" s="388" t="s">
        <v>123</v>
      </c>
      <c r="K1" s="388" t="s">
        <v>124</v>
      </c>
      <c r="L1" s="388" t="s">
        <v>3006</v>
      </c>
      <c r="M1" s="388" t="s">
        <v>3007</v>
      </c>
      <c r="N1" s="388" t="s">
        <v>3008</v>
      </c>
      <c r="O1" s="388" t="s">
        <v>3009</v>
      </c>
      <c r="P1" s="388" t="s">
        <v>3010</v>
      </c>
      <c r="Q1" s="388" t="s">
        <v>3011</v>
      </c>
      <c r="R1" s="388" t="s">
        <v>3012</v>
      </c>
      <c r="S1" s="388" t="s">
        <v>3013</v>
      </c>
      <c r="T1" s="388" t="s">
        <v>3014</v>
      </c>
      <c r="U1" s="388" t="s">
        <v>3015</v>
      </c>
      <c r="V1" s="388" t="s">
        <v>3016</v>
      </c>
      <c r="W1" s="388" t="s">
        <v>3017</v>
      </c>
      <c r="X1" s="388" t="s">
        <v>3018</v>
      </c>
      <c r="Y1" s="388" t="s">
        <v>3019</v>
      </c>
      <c r="Z1" s="388" t="s">
        <v>3020</v>
      </c>
      <c r="AA1" s="388" t="s">
        <v>3021</v>
      </c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390" customFormat="1" ht="12.75">
      <c r="A2" s="389">
        <f aca="true" t="shared" si="0" ref="A2:A17">+TEXT(WKOD,"00")&amp;TEXT(PK,"00")&amp;TEXT(GK,"00")&amp;TEXT(GT,"0")&amp;"00"</f>
        <v>0</v>
      </c>
      <c r="B2" s="389">
        <f aca="true" t="shared" si="1" ref="B2:B17">+TEXT(WKOD,"00")</f>
        <v>0</v>
      </c>
      <c r="C2" s="389">
        <f aca="true" t="shared" si="2" ref="C2:C17">+TEXT(PK,"00")</f>
        <v>0</v>
      </c>
      <c r="D2" s="389">
        <f aca="true" t="shared" si="3" ref="D2:D17">+TEXT(GK,"00")</f>
        <v>0</v>
      </c>
      <c r="E2" s="389">
        <f aca="true" t="shared" si="4" ref="E2:E17">+TEXT(GT,"0")</f>
        <v>0</v>
      </c>
      <c r="F2" s="388">
        <v>11</v>
      </c>
      <c r="G2" s="389">
        <f aca="true" t="shared" si="5" ref="G2:G17">+ROK</f>
        <v>2018</v>
      </c>
      <c r="H2" s="389">
        <f aca="true" t="shared" si="6" ref="H2:H17">+KWARTAL</f>
        <v>4</v>
      </c>
      <c r="I2" s="389">
        <v>0</v>
      </c>
      <c r="J2"/>
      <c r="K2"/>
      <c r="L2" s="390">
        <v>0</v>
      </c>
      <c r="M2" s="390">
        <v>0</v>
      </c>
      <c r="N2" s="390">
        <v>0</v>
      </c>
      <c r="O2" s="390">
        <v>0</v>
      </c>
      <c r="P2" s="390">
        <v>0</v>
      </c>
      <c r="Q2" s="390">
        <v>0</v>
      </c>
      <c r="R2" s="390">
        <v>0</v>
      </c>
      <c r="S2" s="390">
        <v>0</v>
      </c>
      <c r="T2" s="390">
        <v>0</v>
      </c>
      <c r="U2" s="390">
        <v>0</v>
      </c>
      <c r="V2" s="390">
        <v>0</v>
      </c>
      <c r="W2" s="390">
        <v>0</v>
      </c>
      <c r="X2" s="390">
        <v>0</v>
      </c>
      <c r="Y2" s="390">
        <v>0</v>
      </c>
      <c r="Z2" s="390">
        <v>0</v>
      </c>
      <c r="AA2" s="390">
        <v>0</v>
      </c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390" customFormat="1" ht="12.75">
      <c r="A3" s="389">
        <f t="shared" si="0"/>
        <v>0</v>
      </c>
      <c r="B3" s="389">
        <f t="shared" si="1"/>
        <v>0</v>
      </c>
      <c r="C3" s="389">
        <f t="shared" si="2"/>
        <v>0</v>
      </c>
      <c r="D3" s="389">
        <f t="shared" si="3"/>
        <v>0</v>
      </c>
      <c r="E3" s="389">
        <f t="shared" si="4"/>
        <v>0</v>
      </c>
      <c r="F3" s="389">
        <v>20</v>
      </c>
      <c r="G3" s="389">
        <f t="shared" si="5"/>
        <v>2018</v>
      </c>
      <c r="H3" s="389">
        <f t="shared" si="6"/>
        <v>4</v>
      </c>
      <c r="I3" s="389">
        <v>0</v>
      </c>
      <c r="J3"/>
      <c r="K3"/>
      <c r="L3" s="390">
        <v>0</v>
      </c>
      <c r="M3" s="390">
        <v>0</v>
      </c>
      <c r="N3" s="390">
        <v>0</v>
      </c>
      <c r="O3" s="390">
        <v>0</v>
      </c>
      <c r="P3" s="390">
        <v>0</v>
      </c>
      <c r="Q3" s="390">
        <v>0</v>
      </c>
      <c r="R3" s="390">
        <v>0</v>
      </c>
      <c r="S3" s="390">
        <v>0</v>
      </c>
      <c r="T3" s="390">
        <v>0</v>
      </c>
      <c r="U3" s="390">
        <v>0</v>
      </c>
      <c r="V3" s="390">
        <v>0</v>
      </c>
      <c r="W3" s="390">
        <v>0</v>
      </c>
      <c r="X3" s="390">
        <v>0</v>
      </c>
      <c r="Y3" s="390">
        <v>0</v>
      </c>
      <c r="Z3" s="390">
        <v>0</v>
      </c>
      <c r="AA3" s="390">
        <v>0</v>
      </c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390" customFormat="1" ht="12.75">
      <c r="A4" s="389">
        <f t="shared" si="0"/>
        <v>0</v>
      </c>
      <c r="B4" s="389">
        <f t="shared" si="1"/>
        <v>0</v>
      </c>
      <c r="C4" s="389">
        <f t="shared" si="2"/>
        <v>0</v>
      </c>
      <c r="D4" s="389">
        <f t="shared" si="3"/>
        <v>0</v>
      </c>
      <c r="E4" s="389">
        <f t="shared" si="4"/>
        <v>0</v>
      </c>
      <c r="F4" s="389">
        <v>31</v>
      </c>
      <c r="G4" s="389">
        <f t="shared" si="5"/>
        <v>2018</v>
      </c>
      <c r="H4" s="389">
        <f t="shared" si="6"/>
        <v>4</v>
      </c>
      <c r="I4" s="389">
        <v>0</v>
      </c>
      <c r="J4"/>
      <c r="K4"/>
      <c r="L4" s="390">
        <v>0</v>
      </c>
      <c r="M4" s="390">
        <v>0</v>
      </c>
      <c r="N4" s="390">
        <v>0</v>
      </c>
      <c r="O4" s="390">
        <v>0</v>
      </c>
      <c r="P4" s="390">
        <v>0</v>
      </c>
      <c r="Q4" s="390">
        <v>0</v>
      </c>
      <c r="R4" s="390">
        <v>0</v>
      </c>
      <c r="S4" s="390">
        <v>0</v>
      </c>
      <c r="T4" s="390">
        <v>0</v>
      </c>
      <c r="U4" s="390">
        <v>0</v>
      </c>
      <c r="V4" s="390">
        <v>0</v>
      </c>
      <c r="W4" s="390">
        <v>0</v>
      </c>
      <c r="X4" s="390">
        <v>0</v>
      </c>
      <c r="Y4" s="390">
        <v>0</v>
      </c>
      <c r="Z4" s="390">
        <v>0</v>
      </c>
      <c r="AA4" s="390">
        <v>0</v>
      </c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390" customFormat="1" ht="12.75">
      <c r="A5" s="389">
        <f t="shared" si="0"/>
        <v>0</v>
      </c>
      <c r="B5" s="389">
        <f t="shared" si="1"/>
        <v>0</v>
      </c>
      <c r="C5" s="389">
        <f t="shared" si="2"/>
        <v>0</v>
      </c>
      <c r="D5" s="389">
        <f t="shared" si="3"/>
        <v>0</v>
      </c>
      <c r="E5" s="389">
        <f t="shared" si="4"/>
        <v>0</v>
      </c>
      <c r="F5" s="389">
        <v>41</v>
      </c>
      <c r="G5" s="389">
        <f t="shared" si="5"/>
        <v>2018</v>
      </c>
      <c r="H5" s="389">
        <f t="shared" si="6"/>
        <v>4</v>
      </c>
      <c r="I5" s="389">
        <v>0</v>
      </c>
      <c r="J5"/>
      <c r="K5"/>
      <c r="L5" s="390">
        <v>0</v>
      </c>
      <c r="M5" s="390">
        <v>0</v>
      </c>
      <c r="N5" s="390">
        <v>0</v>
      </c>
      <c r="O5" s="390">
        <v>0</v>
      </c>
      <c r="P5" s="390">
        <v>0</v>
      </c>
      <c r="Q5" s="390">
        <v>0</v>
      </c>
      <c r="R5" s="390">
        <v>0</v>
      </c>
      <c r="S5" s="390">
        <v>0</v>
      </c>
      <c r="T5" s="390">
        <v>0</v>
      </c>
      <c r="U5" s="390">
        <v>0</v>
      </c>
      <c r="V5" s="390">
        <v>0</v>
      </c>
      <c r="W5" s="390">
        <v>0</v>
      </c>
      <c r="X5" s="390">
        <v>0</v>
      </c>
      <c r="Y5" s="390">
        <v>0</v>
      </c>
      <c r="Z5" s="390">
        <v>0</v>
      </c>
      <c r="AA5" s="390">
        <v>0</v>
      </c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391" customFormat="1" ht="12.75">
      <c r="A6" s="389">
        <f t="shared" si="0"/>
        <v>0</v>
      </c>
      <c r="B6" s="389">
        <f t="shared" si="1"/>
        <v>0</v>
      </c>
      <c r="C6" s="389">
        <f t="shared" si="2"/>
        <v>0</v>
      </c>
      <c r="D6" s="389">
        <f t="shared" si="3"/>
        <v>0</v>
      </c>
      <c r="E6" s="389">
        <f t="shared" si="4"/>
        <v>0</v>
      </c>
      <c r="F6" s="389">
        <v>42</v>
      </c>
      <c r="G6" s="389">
        <f t="shared" si="5"/>
        <v>2018</v>
      </c>
      <c r="H6" s="389">
        <f t="shared" si="6"/>
        <v>4</v>
      </c>
      <c r="I6" s="389">
        <v>0</v>
      </c>
      <c r="J6"/>
      <c r="K6"/>
      <c r="L6" s="391">
        <f>+'42U-samorz.inst.kult.'!C24</f>
        <v>0</v>
      </c>
      <c r="M6" s="391">
        <f>+'42U-samorz.inst.kult.'!D24</f>
        <v>0</v>
      </c>
      <c r="N6" s="391">
        <f>+'42U-samorz.inst.kult.'!E24</f>
        <v>0</v>
      </c>
      <c r="O6" s="391">
        <f>+'42U-samorz.inst.kult.'!F24</f>
        <v>0</v>
      </c>
      <c r="P6" s="391">
        <f>+'42U-samorz.inst.kult.'!G24</f>
        <v>0</v>
      </c>
      <c r="Q6" s="391">
        <f>+'42U-samorz.inst.kult.'!H24</f>
        <v>0</v>
      </c>
      <c r="R6" s="391">
        <f>+'42U-samorz.inst.kult.'!I24</f>
        <v>0</v>
      </c>
      <c r="S6" s="391">
        <f>+'42U-samorz.inst.kult.'!J24</f>
        <v>0</v>
      </c>
      <c r="T6" s="391">
        <f>+'42U-samorz.inst.kult.'!K24</f>
        <v>0</v>
      </c>
      <c r="U6" s="391">
        <f>+'42U-samorz.inst.kult.'!L24</f>
        <v>0</v>
      </c>
      <c r="V6" s="391">
        <f>+'42U-samorz.inst.kult.'!M24</f>
        <v>0</v>
      </c>
      <c r="W6" s="391">
        <f>+'42U-samorz.inst.kult.'!N24</f>
        <v>0</v>
      </c>
      <c r="X6" s="391">
        <f>+'42U-samorz.inst.kult.'!O24</f>
        <v>0</v>
      </c>
      <c r="Y6" s="391">
        <f>+'42U-samorz.inst.kult.'!P24</f>
        <v>0</v>
      </c>
      <c r="Z6" s="391">
        <f>+'42U-samorz.inst.kult.'!Q24</f>
        <v>0</v>
      </c>
      <c r="AA6" s="391">
        <f>+'42U-samorz.inst.kult.'!R24</f>
        <v>0</v>
      </c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390" customFormat="1" ht="12.75">
      <c r="A7" s="389">
        <f t="shared" si="0"/>
        <v>0</v>
      </c>
      <c r="B7" s="389">
        <f t="shared" si="1"/>
        <v>0</v>
      </c>
      <c r="C7" s="389">
        <f t="shared" si="2"/>
        <v>0</v>
      </c>
      <c r="D7" s="389">
        <f t="shared" si="3"/>
        <v>0</v>
      </c>
      <c r="E7" s="389">
        <f t="shared" si="4"/>
        <v>0</v>
      </c>
      <c r="F7" s="389">
        <v>50</v>
      </c>
      <c r="G7" s="389">
        <f t="shared" si="5"/>
        <v>2018</v>
      </c>
      <c r="H7" s="389">
        <f t="shared" si="6"/>
        <v>4</v>
      </c>
      <c r="I7" s="389">
        <v>0</v>
      </c>
      <c r="J7"/>
      <c r="K7"/>
      <c r="L7" s="390">
        <v>0</v>
      </c>
      <c r="M7" s="390">
        <v>0</v>
      </c>
      <c r="N7" s="390">
        <v>0</v>
      </c>
      <c r="O7" s="390">
        <v>0</v>
      </c>
      <c r="P7" s="390">
        <v>0</v>
      </c>
      <c r="Q7" s="390">
        <v>0</v>
      </c>
      <c r="R7" s="390">
        <v>0</v>
      </c>
      <c r="S7" s="390">
        <v>0</v>
      </c>
      <c r="T7" s="390">
        <v>0</v>
      </c>
      <c r="U7" s="390">
        <v>0</v>
      </c>
      <c r="V7" s="390">
        <v>0</v>
      </c>
      <c r="W7" s="390">
        <v>0</v>
      </c>
      <c r="X7" s="390">
        <v>0</v>
      </c>
      <c r="Y7" s="390">
        <v>0</v>
      </c>
      <c r="Z7" s="390">
        <v>0</v>
      </c>
      <c r="AA7" s="390">
        <v>0</v>
      </c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390" customFormat="1" ht="12.75">
      <c r="A8" s="389">
        <f t="shared" si="0"/>
        <v>0</v>
      </c>
      <c r="B8" s="389">
        <f t="shared" si="1"/>
        <v>0</v>
      </c>
      <c r="C8" s="389">
        <f t="shared" si="2"/>
        <v>0</v>
      </c>
      <c r="D8" s="389">
        <f t="shared" si="3"/>
        <v>0</v>
      </c>
      <c r="E8" s="389">
        <f t="shared" si="4"/>
        <v>0</v>
      </c>
      <c r="F8" s="389">
        <v>61</v>
      </c>
      <c r="G8" s="389">
        <f t="shared" si="5"/>
        <v>2018</v>
      </c>
      <c r="H8" s="389">
        <f t="shared" si="6"/>
        <v>4</v>
      </c>
      <c r="I8" s="389">
        <v>0</v>
      </c>
      <c r="J8"/>
      <c r="K8"/>
      <c r="L8" s="390">
        <v>0</v>
      </c>
      <c r="M8" s="390">
        <v>0</v>
      </c>
      <c r="N8" s="390">
        <v>0</v>
      </c>
      <c r="O8" s="390">
        <v>0</v>
      </c>
      <c r="P8" s="390">
        <v>0</v>
      </c>
      <c r="Q8" s="390">
        <v>0</v>
      </c>
      <c r="R8" s="390">
        <v>0</v>
      </c>
      <c r="S8" s="390">
        <v>0</v>
      </c>
      <c r="T8" s="390">
        <v>0</v>
      </c>
      <c r="U8" s="390">
        <v>0</v>
      </c>
      <c r="V8" s="390">
        <v>0</v>
      </c>
      <c r="W8" s="390">
        <v>0</v>
      </c>
      <c r="X8" s="390">
        <v>0</v>
      </c>
      <c r="Y8" s="390">
        <v>0</v>
      </c>
      <c r="Z8" s="390">
        <v>0</v>
      </c>
      <c r="AA8" s="390">
        <v>0</v>
      </c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391" customFormat="1" ht="12.75">
      <c r="A9" s="389">
        <f t="shared" si="0"/>
        <v>0</v>
      </c>
      <c r="B9" s="389">
        <f t="shared" si="1"/>
        <v>0</v>
      </c>
      <c r="C9" s="389">
        <f t="shared" si="2"/>
        <v>0</v>
      </c>
      <c r="D9" s="389">
        <f t="shared" si="3"/>
        <v>0</v>
      </c>
      <c r="E9" s="389">
        <f t="shared" si="4"/>
        <v>0</v>
      </c>
      <c r="F9" s="389">
        <v>62</v>
      </c>
      <c r="G9" s="389">
        <f t="shared" si="5"/>
        <v>2018</v>
      </c>
      <c r="H9" s="389">
        <f t="shared" si="6"/>
        <v>4</v>
      </c>
      <c r="I9" s="389">
        <v>0</v>
      </c>
      <c r="J9"/>
      <c r="K9"/>
      <c r="L9" s="391">
        <f>+'62U-samodz.publ.ZOZ samorz.'!C24</f>
        <v>0</v>
      </c>
      <c r="M9" s="391">
        <f>+'62U-samodz.publ.ZOZ samorz.'!D24</f>
        <v>0</v>
      </c>
      <c r="N9" s="391">
        <f>+'62U-samodz.publ.ZOZ samorz.'!E24</f>
        <v>0</v>
      </c>
      <c r="O9" s="391">
        <f>+'62U-samodz.publ.ZOZ samorz.'!F24</f>
        <v>0</v>
      </c>
      <c r="P9" s="391">
        <f>+'62U-samodz.publ.ZOZ samorz.'!G24</f>
        <v>0</v>
      </c>
      <c r="Q9" s="391">
        <f>+'62U-samodz.publ.ZOZ samorz.'!H24</f>
        <v>0</v>
      </c>
      <c r="R9" s="391">
        <f>+'62U-samodz.publ.ZOZ samorz.'!I24</f>
        <v>0</v>
      </c>
      <c r="S9" s="391">
        <f>+'62U-samodz.publ.ZOZ samorz.'!J24</f>
        <v>0</v>
      </c>
      <c r="T9" s="391">
        <f>+'62U-samodz.publ.ZOZ samorz.'!K24</f>
        <v>0</v>
      </c>
      <c r="U9" s="391">
        <f>+'62U-samodz.publ.ZOZ samorz.'!L24</f>
        <v>0</v>
      </c>
      <c r="V9" s="391">
        <f>+'62U-samodz.publ.ZOZ samorz.'!M24</f>
        <v>0</v>
      </c>
      <c r="W9" s="391">
        <f>+'62U-samodz.publ.ZOZ samorz.'!N24</f>
        <v>0</v>
      </c>
      <c r="X9" s="391">
        <f>+'62U-samodz.publ.ZOZ samorz.'!O24</f>
        <v>0</v>
      </c>
      <c r="Y9" s="391">
        <f>+'62U-samodz.publ.ZOZ samorz.'!P24</f>
        <v>0</v>
      </c>
      <c r="Z9" s="391">
        <f>+'62U-samodz.publ.ZOZ samorz.'!Q24</f>
        <v>0</v>
      </c>
      <c r="AA9" s="391">
        <f>+'62U-samodz.publ.ZOZ samorz.'!R24</f>
        <v>0</v>
      </c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390" customFormat="1" ht="12.75">
      <c r="A10" s="389">
        <f t="shared" si="0"/>
        <v>0</v>
      </c>
      <c r="B10" s="389">
        <f t="shared" si="1"/>
        <v>0</v>
      </c>
      <c r="C10" s="389">
        <f t="shared" si="2"/>
        <v>0</v>
      </c>
      <c r="D10" s="389">
        <f t="shared" si="3"/>
        <v>0</v>
      </c>
      <c r="E10" s="389">
        <f t="shared" si="4"/>
        <v>0</v>
      </c>
      <c r="F10" s="389">
        <v>63</v>
      </c>
      <c r="G10" s="389">
        <f t="shared" si="5"/>
        <v>2018</v>
      </c>
      <c r="H10" s="389">
        <f t="shared" si="6"/>
        <v>4</v>
      </c>
      <c r="I10" s="389">
        <v>0</v>
      </c>
      <c r="J10"/>
      <c r="K10"/>
      <c r="L10" s="390">
        <v>0</v>
      </c>
      <c r="M10" s="390">
        <v>0</v>
      </c>
      <c r="N10" s="390">
        <v>0</v>
      </c>
      <c r="O10" s="390">
        <v>0</v>
      </c>
      <c r="P10" s="390">
        <v>0</v>
      </c>
      <c r="Q10" s="390">
        <v>0</v>
      </c>
      <c r="R10" s="390">
        <v>0</v>
      </c>
      <c r="S10" s="390">
        <v>0</v>
      </c>
      <c r="T10" s="390">
        <v>0</v>
      </c>
      <c r="U10" s="390">
        <v>0</v>
      </c>
      <c r="V10" s="390">
        <v>0</v>
      </c>
      <c r="W10" s="390">
        <v>0</v>
      </c>
      <c r="X10" s="390">
        <v>0</v>
      </c>
      <c r="Y10" s="390">
        <v>0</v>
      </c>
      <c r="Z10" s="390">
        <v>0</v>
      </c>
      <c r="AA10" s="390">
        <v>0</v>
      </c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390" customFormat="1" ht="12.75">
      <c r="A11" s="389">
        <f t="shared" si="0"/>
        <v>0</v>
      </c>
      <c r="B11" s="389">
        <f t="shared" si="1"/>
        <v>0</v>
      </c>
      <c r="C11" s="389">
        <f t="shared" si="2"/>
        <v>0</v>
      </c>
      <c r="D11" s="389">
        <f t="shared" si="3"/>
        <v>0</v>
      </c>
      <c r="E11" s="389">
        <f t="shared" si="4"/>
        <v>0</v>
      </c>
      <c r="F11" s="389">
        <v>71</v>
      </c>
      <c r="G11" s="389">
        <f t="shared" si="5"/>
        <v>2018</v>
      </c>
      <c r="H11" s="389">
        <f t="shared" si="6"/>
        <v>4</v>
      </c>
      <c r="I11" s="389">
        <v>0</v>
      </c>
      <c r="J11"/>
      <c r="K11"/>
      <c r="L11" s="390">
        <v>0</v>
      </c>
      <c r="M11" s="390">
        <v>0</v>
      </c>
      <c r="N11" s="390">
        <v>0</v>
      </c>
      <c r="O11" s="390">
        <v>0</v>
      </c>
      <c r="P11" s="390">
        <v>0</v>
      </c>
      <c r="Q11" s="390">
        <v>0</v>
      </c>
      <c r="R11" s="390">
        <v>0</v>
      </c>
      <c r="S11" s="390">
        <v>0</v>
      </c>
      <c r="T11" s="390">
        <v>0</v>
      </c>
      <c r="U11" s="390">
        <v>0</v>
      </c>
      <c r="V11" s="390">
        <v>0</v>
      </c>
      <c r="W11" s="390">
        <v>0</v>
      </c>
      <c r="X11" s="390">
        <v>0</v>
      </c>
      <c r="Y11" s="390">
        <v>0</v>
      </c>
      <c r="Z11" s="390">
        <v>0</v>
      </c>
      <c r="AA11" s="390">
        <v>0</v>
      </c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390" customFormat="1" ht="12.75">
      <c r="A12" s="389">
        <f t="shared" si="0"/>
        <v>0</v>
      </c>
      <c r="B12" s="389">
        <f t="shared" si="1"/>
        <v>0</v>
      </c>
      <c r="C12" s="389">
        <f t="shared" si="2"/>
        <v>0</v>
      </c>
      <c r="D12" s="389">
        <f t="shared" si="3"/>
        <v>0</v>
      </c>
      <c r="E12" s="389">
        <f t="shared" si="4"/>
        <v>0</v>
      </c>
      <c r="F12" s="389">
        <v>72</v>
      </c>
      <c r="G12" s="389">
        <f t="shared" si="5"/>
        <v>2018</v>
      </c>
      <c r="H12" s="389">
        <f t="shared" si="6"/>
        <v>4</v>
      </c>
      <c r="I12" s="389">
        <v>0</v>
      </c>
      <c r="J12"/>
      <c r="K12"/>
      <c r="L12" s="390">
        <v>0</v>
      </c>
      <c r="M12" s="390">
        <v>0</v>
      </c>
      <c r="N12" s="390">
        <v>0</v>
      </c>
      <c r="O12" s="390">
        <v>0</v>
      </c>
      <c r="P12" s="390">
        <v>0</v>
      </c>
      <c r="Q12" s="390">
        <v>0</v>
      </c>
      <c r="R12" s="390">
        <v>0</v>
      </c>
      <c r="S12" s="390">
        <v>0</v>
      </c>
      <c r="T12" s="390">
        <v>0</v>
      </c>
      <c r="U12" s="390">
        <v>0</v>
      </c>
      <c r="V12" s="390">
        <v>0</v>
      </c>
      <c r="W12" s="390">
        <v>0</v>
      </c>
      <c r="X12" s="390">
        <v>0</v>
      </c>
      <c r="Y12" s="390">
        <v>0</v>
      </c>
      <c r="Z12" s="390">
        <v>0</v>
      </c>
      <c r="AA12" s="390">
        <v>0</v>
      </c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390" customFormat="1" ht="12.75">
      <c r="A13" s="389">
        <f t="shared" si="0"/>
        <v>0</v>
      </c>
      <c r="B13" s="389">
        <f t="shared" si="1"/>
        <v>0</v>
      </c>
      <c r="C13" s="389">
        <f t="shared" si="2"/>
        <v>0</v>
      </c>
      <c r="D13" s="389">
        <f t="shared" si="3"/>
        <v>0</v>
      </c>
      <c r="E13" s="389">
        <f t="shared" si="4"/>
        <v>0</v>
      </c>
      <c r="F13" s="389">
        <v>73</v>
      </c>
      <c r="G13" s="389">
        <f t="shared" si="5"/>
        <v>2018</v>
      </c>
      <c r="H13" s="389">
        <f t="shared" si="6"/>
        <v>4</v>
      </c>
      <c r="I13" s="389">
        <v>0</v>
      </c>
      <c r="J13"/>
      <c r="K13"/>
      <c r="L13" s="390">
        <v>0</v>
      </c>
      <c r="M13" s="390">
        <v>0</v>
      </c>
      <c r="N13" s="390">
        <v>0</v>
      </c>
      <c r="O13" s="390">
        <v>0</v>
      </c>
      <c r="P13" s="390">
        <v>0</v>
      </c>
      <c r="Q13" s="390">
        <v>0</v>
      </c>
      <c r="R13" s="390">
        <v>0</v>
      </c>
      <c r="S13" s="390">
        <v>0</v>
      </c>
      <c r="T13" s="390">
        <v>0</v>
      </c>
      <c r="U13" s="390">
        <v>0</v>
      </c>
      <c r="V13" s="390">
        <v>0</v>
      </c>
      <c r="W13" s="390">
        <v>0</v>
      </c>
      <c r="X13" s="390">
        <v>0</v>
      </c>
      <c r="Y13" s="390">
        <v>0</v>
      </c>
      <c r="Z13" s="390">
        <v>0</v>
      </c>
      <c r="AA13" s="390">
        <v>0</v>
      </c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390" customFormat="1" ht="12.75">
      <c r="A14" s="389">
        <f t="shared" si="0"/>
        <v>0</v>
      </c>
      <c r="B14" s="389">
        <f t="shared" si="1"/>
        <v>0</v>
      </c>
      <c r="C14" s="389">
        <f t="shared" si="2"/>
        <v>0</v>
      </c>
      <c r="D14" s="389">
        <f t="shared" si="3"/>
        <v>0</v>
      </c>
      <c r="E14" s="389">
        <f t="shared" si="4"/>
        <v>0</v>
      </c>
      <c r="F14" s="389">
        <v>81</v>
      </c>
      <c r="G14" s="389">
        <f t="shared" si="5"/>
        <v>2018</v>
      </c>
      <c r="H14" s="389">
        <f t="shared" si="6"/>
        <v>4</v>
      </c>
      <c r="I14" s="389">
        <v>0</v>
      </c>
      <c r="J14"/>
      <c r="K14"/>
      <c r="L14" s="390">
        <v>0</v>
      </c>
      <c r="M14" s="390">
        <v>0</v>
      </c>
      <c r="N14" s="390">
        <v>0</v>
      </c>
      <c r="O14" s="390">
        <v>0</v>
      </c>
      <c r="P14" s="390">
        <v>0</v>
      </c>
      <c r="Q14" s="390">
        <v>0</v>
      </c>
      <c r="R14" s="390">
        <v>0</v>
      </c>
      <c r="S14" s="390">
        <v>0</v>
      </c>
      <c r="T14" s="390">
        <v>0</v>
      </c>
      <c r="U14" s="390">
        <v>0</v>
      </c>
      <c r="V14" s="390">
        <v>0</v>
      </c>
      <c r="W14" s="390">
        <v>0</v>
      </c>
      <c r="X14" s="390">
        <v>0</v>
      </c>
      <c r="Y14" s="390">
        <v>0</v>
      </c>
      <c r="Z14" s="390">
        <v>0</v>
      </c>
      <c r="AA14" s="390">
        <v>0</v>
      </c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391" customFormat="1" ht="12.75">
      <c r="A15" s="389">
        <f t="shared" si="0"/>
        <v>0</v>
      </c>
      <c r="B15" s="389">
        <f t="shared" si="1"/>
        <v>0</v>
      </c>
      <c r="C15" s="389">
        <f t="shared" si="2"/>
        <v>0</v>
      </c>
      <c r="D15" s="389">
        <f t="shared" si="3"/>
        <v>0</v>
      </c>
      <c r="E15" s="389">
        <f t="shared" si="4"/>
        <v>0</v>
      </c>
      <c r="F15" s="389">
        <v>82</v>
      </c>
      <c r="G15" s="389">
        <f t="shared" si="5"/>
        <v>2018</v>
      </c>
      <c r="H15" s="389">
        <f t="shared" si="6"/>
        <v>4</v>
      </c>
      <c r="I15" s="389">
        <v>0</v>
      </c>
      <c r="J15"/>
      <c r="K15"/>
      <c r="L15" s="391">
        <f>+'82U-samorz.osoba prawna'!C24</f>
        <v>0</v>
      </c>
      <c r="M15" s="391">
        <f>+'82U-samorz.osoba prawna'!D24</f>
        <v>0</v>
      </c>
      <c r="N15" s="391">
        <f>+'82U-samorz.osoba prawna'!E24</f>
        <v>0</v>
      </c>
      <c r="O15" s="391">
        <f>+'82U-samorz.osoba prawna'!F24</f>
        <v>0</v>
      </c>
      <c r="P15" s="391">
        <f>+'82U-samorz.osoba prawna'!G24</f>
        <v>0</v>
      </c>
      <c r="Q15" s="391">
        <f>+'82U-samorz.osoba prawna'!H24</f>
        <v>0</v>
      </c>
      <c r="R15" s="391">
        <f>+'82U-samorz.osoba prawna'!I24</f>
        <v>0</v>
      </c>
      <c r="S15" s="391">
        <f>+'82U-samorz.osoba prawna'!J24</f>
        <v>0</v>
      </c>
      <c r="T15" s="391">
        <f>+'82U-samorz.osoba prawna'!K24</f>
        <v>0</v>
      </c>
      <c r="U15" s="391">
        <f>+'82U-samorz.osoba prawna'!L24</f>
        <v>0</v>
      </c>
      <c r="V15" s="391">
        <f>+'82U-samorz.osoba prawna'!M24</f>
        <v>0</v>
      </c>
      <c r="W15" s="391">
        <f>+'82U-samorz.osoba prawna'!N24</f>
        <v>0</v>
      </c>
      <c r="X15" s="391">
        <f>+'82U-samorz.osoba prawna'!O24</f>
        <v>0</v>
      </c>
      <c r="Y15" s="391">
        <f>+'82U-samorz.osoba prawna'!P24</f>
        <v>0</v>
      </c>
      <c r="Z15" s="391">
        <f>+'82U-samorz.osoba prawna'!Q24</f>
        <v>0</v>
      </c>
      <c r="AA15" s="391">
        <f>+'82U-samorz.osoba prawna'!R24</f>
        <v>0</v>
      </c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390" customFormat="1" ht="12.75">
      <c r="A16" s="389">
        <f t="shared" si="0"/>
        <v>0</v>
      </c>
      <c r="B16" s="389">
        <f t="shared" si="1"/>
        <v>0</v>
      </c>
      <c r="C16" s="389">
        <f t="shared" si="2"/>
        <v>0</v>
      </c>
      <c r="D16" s="389">
        <f t="shared" si="3"/>
        <v>0</v>
      </c>
      <c r="E16" s="389">
        <f t="shared" si="4"/>
        <v>0</v>
      </c>
      <c r="F16" s="388">
        <v>90</v>
      </c>
      <c r="G16" s="389">
        <f t="shared" si="5"/>
        <v>2018</v>
      </c>
      <c r="H16" s="389">
        <f t="shared" si="6"/>
        <v>4</v>
      </c>
      <c r="I16" s="389">
        <v>0</v>
      </c>
      <c r="J16"/>
      <c r="K16"/>
      <c r="L16" s="390">
        <v>0</v>
      </c>
      <c r="M16" s="390">
        <v>0</v>
      </c>
      <c r="N16" s="390">
        <v>0</v>
      </c>
      <c r="O16" s="390">
        <v>0</v>
      </c>
      <c r="P16" s="390">
        <v>0</v>
      </c>
      <c r="Q16" s="390">
        <v>0</v>
      </c>
      <c r="R16" s="390">
        <v>0</v>
      </c>
      <c r="S16" s="390">
        <v>0</v>
      </c>
      <c r="T16" s="390">
        <v>0</v>
      </c>
      <c r="U16" s="390">
        <v>0</v>
      </c>
      <c r="V16" s="390">
        <v>0</v>
      </c>
      <c r="W16" s="390">
        <v>0</v>
      </c>
      <c r="X16" s="390">
        <v>0</v>
      </c>
      <c r="Y16" s="390">
        <v>0</v>
      </c>
      <c r="Z16" s="390">
        <v>0</v>
      </c>
      <c r="AA16" s="390">
        <v>0</v>
      </c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390" customFormat="1" ht="12.75">
      <c r="A17" s="389">
        <f t="shared" si="0"/>
        <v>0</v>
      </c>
      <c r="B17" s="389">
        <f t="shared" si="1"/>
        <v>0</v>
      </c>
      <c r="C17" s="389">
        <f t="shared" si="2"/>
        <v>0</v>
      </c>
      <c r="D17" s="389">
        <f t="shared" si="3"/>
        <v>0</v>
      </c>
      <c r="E17" s="389">
        <f t="shared" si="4"/>
        <v>0</v>
      </c>
      <c r="F17" s="389">
        <v>99</v>
      </c>
      <c r="G17" s="389">
        <f t="shared" si="5"/>
        <v>2018</v>
      </c>
      <c r="H17" s="389">
        <f t="shared" si="6"/>
        <v>4</v>
      </c>
      <c r="I17" s="389">
        <v>0</v>
      </c>
      <c r="J17"/>
      <c r="K17"/>
      <c r="L17" s="390">
        <f>+'99U-zbiorczo'!C24</f>
        <v>0</v>
      </c>
      <c r="M17" s="390">
        <f>+'99U-zbiorczo'!D24</f>
        <v>0</v>
      </c>
      <c r="N17" s="390">
        <f>+'99U-zbiorczo'!E24</f>
        <v>0</v>
      </c>
      <c r="O17" s="390">
        <f>+'99U-zbiorczo'!F24</f>
        <v>0</v>
      </c>
      <c r="P17" s="390">
        <f>+'99U-zbiorczo'!G24</f>
        <v>0</v>
      </c>
      <c r="Q17" s="390">
        <f>+'99U-zbiorczo'!H24</f>
        <v>0</v>
      </c>
      <c r="R17" s="390">
        <f>+'99U-zbiorczo'!I24</f>
        <v>0</v>
      </c>
      <c r="S17" s="390">
        <f>+'99U-zbiorczo'!J24</f>
        <v>0</v>
      </c>
      <c r="T17" s="390">
        <f>+'99U-zbiorczo'!K24</f>
        <v>0</v>
      </c>
      <c r="U17" s="390">
        <f>+'99U-zbiorczo'!L24</f>
        <v>0</v>
      </c>
      <c r="V17" s="390">
        <f>+'99U-zbiorczo'!M24</f>
        <v>0</v>
      </c>
      <c r="W17" s="390">
        <f>+'99U-zbiorczo'!N24</f>
        <v>0</v>
      </c>
      <c r="X17" s="390">
        <f>+'99U-zbiorczo'!O24</f>
        <v>0</v>
      </c>
      <c r="Y17" s="390">
        <f>+'99U-zbiorczo'!P24</f>
        <v>0</v>
      </c>
      <c r="Z17" s="390">
        <f>+'99U-zbiorczo'!Q24</f>
        <v>0</v>
      </c>
      <c r="AA17" s="390">
        <f>+'99U-zbiorczo'!R24</f>
        <v>0</v>
      </c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</sheetData>
  <sheetProtection password="D4EF" sheet="1" objects="1" scenario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R43"/>
  <sheetViews>
    <sheetView zoomScale="75" zoomScaleNormal="75" workbookViewId="0" topLeftCell="A1">
      <pane xSplit="2" ySplit="23" topLeftCell="H24" activePane="bottomRight" state="frozen"/>
      <selection pane="topLeft" activeCell="A1" sqref="A1"/>
      <selection pane="topRight" activeCell="H1" sqref="H1"/>
      <selection pane="bottomLeft" activeCell="A24" sqref="A24"/>
      <selection pane="bottomRight" activeCell="N4" sqref="N4"/>
    </sheetView>
  </sheetViews>
  <sheetFormatPr defaultColWidth="8.00390625" defaultRowHeight="12.75"/>
  <cols>
    <col min="1" max="2" width="17.75390625" style="1" customWidth="1"/>
    <col min="3" max="18" width="14.75390625" style="1" customWidth="1"/>
    <col min="19" max="16384" width="9.125" style="1" customWidth="1"/>
  </cols>
  <sheetData>
    <row r="1" spans="1:16" ht="13.5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ht="12.75">
      <c r="A2" s="4" t="s">
        <v>1</v>
      </c>
      <c r="B2" s="4"/>
      <c r="C2" s="6" t="s">
        <v>105</v>
      </c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/>
      <c r="Q2" s="8"/>
      <c r="R2" s="9"/>
    </row>
    <row r="3" spans="1:18" ht="48.75" customHeight="1">
      <c r="A3" s="200">
        <f>+IF(ISBLANK(JEDNOSTKA),"",JEDNOSTKA)</f>
        <v>0</v>
      </c>
      <c r="B3" s="20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1" t="s">
        <v>4</v>
      </c>
      <c r="O3" s="12"/>
      <c r="P3" s="12"/>
      <c r="Q3" s="12"/>
      <c r="R3" s="13"/>
    </row>
    <row r="4" spans="1:18" ht="15" customHeight="1">
      <c r="A4" s="200"/>
      <c r="B4" s="200"/>
      <c r="C4" s="201" t="s">
        <v>106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15">
        <f>IF(ISBLANK(Adresat),"",Adresat)</f>
        <v>0</v>
      </c>
      <c r="O4" s="15"/>
      <c r="P4" s="15"/>
      <c r="Q4" s="15"/>
      <c r="R4" s="13"/>
    </row>
    <row r="5" spans="1:18" ht="12.75">
      <c r="A5" s="16" t="s">
        <v>6</v>
      </c>
      <c r="C5" s="201" t="s">
        <v>107</v>
      </c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15"/>
      <c r="O5" s="15"/>
      <c r="P5" s="15"/>
      <c r="Q5" s="15"/>
      <c r="R5" s="13"/>
    </row>
    <row r="6" spans="1:18" ht="26.25" customHeight="1">
      <c r="A6" s="202">
        <f>+IF(ISBLANK('99-zbiorczo'!A6:B6),"",'99-zbiorczo'!A6:B6)</f>
        <v>0</v>
      </c>
      <c r="B6" s="202"/>
      <c r="C6" s="19" t="s">
        <v>8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5"/>
      <c r="O6" s="15"/>
      <c r="P6" s="15"/>
      <c r="Q6" s="15"/>
      <c r="R6" s="13"/>
    </row>
    <row r="7" spans="1:18" ht="16.5" customHeight="1">
      <c r="A7" s="4" t="s">
        <v>9</v>
      </c>
      <c r="B7" s="203"/>
      <c r="C7" s="20" t="s">
        <v>10</v>
      </c>
      <c r="L7" s="12"/>
      <c r="M7" s="13"/>
      <c r="N7" s="15"/>
      <c r="O7" s="15"/>
      <c r="P7" s="15"/>
      <c r="Q7" s="15"/>
      <c r="R7" s="13"/>
    </row>
    <row r="8" spans="1:18" ht="20.25" customHeight="1">
      <c r="A8" s="204">
        <f>+IF(ISBLANK(REGON),"",+REGON)</f>
        <v>538248</v>
      </c>
      <c r="B8" s="204"/>
      <c r="C8" s="205">
        <f>+IF(ISBLANK(LID),"",LID)</f>
        <v>0</v>
      </c>
      <c r="D8" s="24"/>
      <c r="E8" s="25"/>
      <c r="F8" s="26" t="s">
        <v>11</v>
      </c>
      <c r="G8" s="26"/>
      <c r="H8" s="206">
        <f>+IF(ISBLANK(KWARTAL),"",+KWARTAL)</f>
        <v>4</v>
      </c>
      <c r="I8" s="28" t="s">
        <v>12</v>
      </c>
      <c r="J8" s="207" t="s">
        <v>13</v>
      </c>
      <c r="K8" s="208">
        <f>+IF(ISBLANK(ROK),"",+ROK)</f>
        <v>2018</v>
      </c>
      <c r="L8" s="30"/>
      <c r="M8" s="13"/>
      <c r="N8" s="15"/>
      <c r="O8" s="15"/>
      <c r="P8" s="15"/>
      <c r="Q8" s="15"/>
      <c r="R8" s="13"/>
    </row>
    <row r="9" spans="1:18" ht="13.5" customHeight="1">
      <c r="A9" s="31" t="s">
        <v>14</v>
      </c>
      <c r="B9" s="32"/>
      <c r="C9" s="209">
        <f>+IF(ISBLANK(NZW_WOJ),"",NZW_WOJ)</f>
        <v>0</v>
      </c>
      <c r="D9" s="209"/>
      <c r="E9" s="209"/>
      <c r="F9" s="34"/>
      <c r="G9" s="35"/>
      <c r="H9" s="36" t="s">
        <v>15</v>
      </c>
      <c r="I9" s="35"/>
      <c r="J9" s="35"/>
      <c r="K9" s="37"/>
      <c r="L9" s="12"/>
      <c r="M9" s="38"/>
      <c r="N9" s="11"/>
      <c r="O9" s="12"/>
      <c r="P9" s="12"/>
      <c r="Q9" s="12"/>
      <c r="R9" s="13"/>
    </row>
    <row r="10" spans="1:18" ht="13.5" customHeight="1">
      <c r="A10" s="31" t="s">
        <v>16</v>
      </c>
      <c r="B10" s="32"/>
      <c r="C10" s="33">
        <f>+IF(ISBLANK(NZW_POW),"",NZW_POW)</f>
        <v>0</v>
      </c>
      <c r="D10" s="33"/>
      <c r="E10" s="33"/>
      <c r="F10" s="39" t="s">
        <v>17</v>
      </c>
      <c r="G10" s="40" t="s">
        <v>18</v>
      </c>
      <c r="H10" s="40" t="s">
        <v>19</v>
      </c>
      <c r="I10" s="40" t="s">
        <v>20</v>
      </c>
      <c r="J10" s="40" t="s">
        <v>21</v>
      </c>
      <c r="K10" s="41" t="s">
        <v>22</v>
      </c>
      <c r="L10" s="42" t="s">
        <v>23</v>
      </c>
      <c r="M10" s="43" t="s">
        <v>24</v>
      </c>
      <c r="N10" s="11"/>
      <c r="O10" s="12"/>
      <c r="P10" s="12"/>
      <c r="Q10" s="12"/>
      <c r="R10" s="13"/>
    </row>
    <row r="11" spans="1:18" ht="13.5" customHeight="1">
      <c r="A11" s="44" t="s">
        <v>25</v>
      </c>
      <c r="B11" s="25"/>
      <c r="C11" s="45">
        <f>+IF(ISBLANK(NZW_GMINY),"",NZW_GMINY)</f>
        <v>0</v>
      </c>
      <c r="D11" s="45"/>
      <c r="E11" s="45"/>
      <c r="F11" s="210">
        <f>+IF(ISBLANK(WKOD),"",WKOD)</f>
        <v>28</v>
      </c>
      <c r="G11" s="211">
        <f>+IF(ISBLANK(PK),"",PK)</f>
        <v>10</v>
      </c>
      <c r="H11" s="211">
        <f>+IF(ISBLANK(GK),"",GK)</f>
        <v>4</v>
      </c>
      <c r="I11" s="212">
        <f>+IF(ISBLANK(GT),"",GT)</f>
        <v>2</v>
      </c>
      <c r="J11" s="213"/>
      <c r="K11" s="144"/>
      <c r="L11" s="50">
        <v>99</v>
      </c>
      <c r="M11" s="214"/>
      <c r="N11" s="52"/>
      <c r="O11" s="24"/>
      <c r="P11" s="24"/>
      <c r="Q11" s="24"/>
      <c r="R11" s="53"/>
    </row>
    <row r="12" spans="1:14" ht="12.75">
      <c r="A12" s="8"/>
      <c r="B12" s="8"/>
      <c r="C12" s="8"/>
      <c r="D12" s="8"/>
      <c r="E12" s="54"/>
      <c r="F12" s="8"/>
      <c r="G12" s="8"/>
      <c r="H12" s="8"/>
      <c r="I12" s="54"/>
      <c r="J12" s="56"/>
      <c r="K12" s="8"/>
      <c r="L12" s="8"/>
      <c r="M12" s="8"/>
      <c r="N12" s="54"/>
    </row>
    <row r="13" spans="1:14" ht="19.5" customHeight="1">
      <c r="A13" s="57" t="s">
        <v>26</v>
      </c>
      <c r="B13" s="57"/>
      <c r="M13" s="12"/>
      <c r="N13" s="12"/>
    </row>
    <row r="14" ht="13.5" hidden="1"/>
    <row r="15" spans="1:18" ht="12.75">
      <c r="A15" s="59" t="s">
        <v>27</v>
      </c>
      <c r="B15" s="59"/>
      <c r="C15" s="60"/>
      <c r="D15" s="61" t="s">
        <v>28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 t="s">
        <v>29</v>
      </c>
      <c r="Q15" s="61"/>
      <c r="R15" s="61"/>
    </row>
    <row r="16" spans="1:18" ht="12.75">
      <c r="A16" s="59"/>
      <c r="B16" s="59"/>
      <c r="C16" s="62" t="s">
        <v>30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1:18" ht="12.75">
      <c r="A17" s="59"/>
      <c r="B17" s="59"/>
      <c r="C17" s="62" t="s">
        <v>31</v>
      </c>
      <c r="D17" s="16"/>
      <c r="E17" s="63" t="s">
        <v>32</v>
      </c>
      <c r="F17" s="64"/>
      <c r="G17" s="64"/>
      <c r="H17" s="64"/>
      <c r="I17" s="64"/>
      <c r="J17" s="65"/>
      <c r="K17" s="64"/>
      <c r="L17" s="66"/>
      <c r="M17" s="67"/>
      <c r="N17" s="67"/>
      <c r="O17" s="68" t="s">
        <v>33</v>
      </c>
      <c r="P17" s="69"/>
      <c r="Q17" s="64"/>
      <c r="R17" s="70"/>
    </row>
    <row r="18" spans="1:18" ht="12.75">
      <c r="A18" s="59"/>
      <c r="B18" s="59"/>
      <c r="C18" s="62" t="s">
        <v>34</v>
      </c>
      <c r="D18" s="71" t="s">
        <v>34</v>
      </c>
      <c r="E18" s="63" t="s">
        <v>35</v>
      </c>
      <c r="F18" s="72" t="s">
        <v>36</v>
      </c>
      <c r="G18" s="72" t="s">
        <v>37</v>
      </c>
      <c r="H18" s="63" t="s">
        <v>38</v>
      </c>
      <c r="I18" s="72" t="s">
        <v>39</v>
      </c>
      <c r="J18" s="63" t="s">
        <v>40</v>
      </c>
      <c r="K18" s="73" t="s">
        <v>41</v>
      </c>
      <c r="L18" s="74" t="s">
        <v>42</v>
      </c>
      <c r="M18" s="75" t="s">
        <v>43</v>
      </c>
      <c r="N18" s="72" t="s">
        <v>44</v>
      </c>
      <c r="O18" s="76" t="s">
        <v>45</v>
      </c>
      <c r="P18" s="16"/>
      <c r="Q18" s="63" t="s">
        <v>46</v>
      </c>
      <c r="R18" s="77" t="s">
        <v>42</v>
      </c>
    </row>
    <row r="19" spans="1:18" ht="12.75">
      <c r="A19" s="59"/>
      <c r="B19" s="59"/>
      <c r="C19" s="78" t="s">
        <v>47</v>
      </c>
      <c r="D19" s="71" t="s">
        <v>48</v>
      </c>
      <c r="E19" s="63" t="s">
        <v>49</v>
      </c>
      <c r="F19" s="79"/>
      <c r="G19" s="79"/>
      <c r="H19" s="79"/>
      <c r="I19" s="80"/>
      <c r="J19" s="63" t="s">
        <v>50</v>
      </c>
      <c r="K19" s="73"/>
      <c r="L19" s="74" t="s">
        <v>51</v>
      </c>
      <c r="M19" s="72" t="s">
        <v>52</v>
      </c>
      <c r="N19" s="72" t="s">
        <v>53</v>
      </c>
      <c r="O19" s="76" t="s">
        <v>54</v>
      </c>
      <c r="P19" s="71" t="s">
        <v>34</v>
      </c>
      <c r="Q19" s="63" t="s">
        <v>55</v>
      </c>
      <c r="R19" s="76" t="s">
        <v>46</v>
      </c>
    </row>
    <row r="20" spans="1:18" ht="12.75">
      <c r="A20" s="59"/>
      <c r="B20" s="59"/>
      <c r="C20" s="16"/>
      <c r="D20" s="71" t="s">
        <v>56</v>
      </c>
      <c r="E20" s="81" t="s">
        <v>34</v>
      </c>
      <c r="F20" s="63"/>
      <c r="G20" s="63"/>
      <c r="H20" s="63"/>
      <c r="I20" s="63"/>
      <c r="J20" s="82"/>
      <c r="K20" s="79"/>
      <c r="L20" s="74" t="s">
        <v>33</v>
      </c>
      <c r="M20" s="75"/>
      <c r="N20" s="75"/>
      <c r="O20" s="76" t="s">
        <v>57</v>
      </c>
      <c r="P20" s="16"/>
      <c r="Q20" s="63" t="s">
        <v>58</v>
      </c>
      <c r="R20" s="77" t="s">
        <v>59</v>
      </c>
    </row>
    <row r="21" spans="1:18" ht="12.75">
      <c r="A21" s="59"/>
      <c r="B21" s="59"/>
      <c r="C21" s="16"/>
      <c r="D21" s="16"/>
      <c r="E21" s="81" t="s">
        <v>60</v>
      </c>
      <c r="F21" s="82"/>
      <c r="G21" s="63"/>
      <c r="H21" s="82"/>
      <c r="I21" s="63"/>
      <c r="J21" s="82"/>
      <c r="K21" s="79"/>
      <c r="L21" s="74" t="s">
        <v>61</v>
      </c>
      <c r="M21" s="75"/>
      <c r="N21" s="75"/>
      <c r="O21" s="76" t="s">
        <v>62</v>
      </c>
      <c r="P21" s="71" t="s">
        <v>63</v>
      </c>
      <c r="Q21" s="63" t="s">
        <v>64</v>
      </c>
      <c r="R21" s="77"/>
    </row>
    <row r="22" spans="1:18" ht="13.5">
      <c r="A22" s="59"/>
      <c r="B22" s="59"/>
      <c r="C22" s="84"/>
      <c r="D22" s="84"/>
      <c r="E22" s="81"/>
      <c r="F22" s="85"/>
      <c r="G22" s="85"/>
      <c r="H22" s="85"/>
      <c r="I22" s="85"/>
      <c r="J22" s="85"/>
      <c r="K22" s="86"/>
      <c r="L22" s="87"/>
      <c r="M22" s="75"/>
      <c r="N22" s="75"/>
      <c r="O22" s="76" t="s">
        <v>65</v>
      </c>
      <c r="P22" s="84"/>
      <c r="Q22" s="85"/>
      <c r="R22" s="88"/>
    </row>
    <row r="23" spans="1:18" ht="13.5">
      <c r="A23" s="215">
        <v>1</v>
      </c>
      <c r="B23" s="215"/>
      <c r="C23" s="216">
        <v>2</v>
      </c>
      <c r="D23" s="216">
        <v>3</v>
      </c>
      <c r="E23" s="217">
        <v>4</v>
      </c>
      <c r="F23" s="217">
        <v>5</v>
      </c>
      <c r="G23" s="217">
        <v>6</v>
      </c>
      <c r="H23" s="217">
        <v>7</v>
      </c>
      <c r="I23" s="217">
        <v>8</v>
      </c>
      <c r="J23" s="217">
        <v>9</v>
      </c>
      <c r="K23" s="218">
        <v>10</v>
      </c>
      <c r="L23" s="219">
        <v>11</v>
      </c>
      <c r="M23" s="219">
        <v>12</v>
      </c>
      <c r="N23" s="219">
        <v>13</v>
      </c>
      <c r="O23" s="220">
        <v>14</v>
      </c>
      <c r="P23" s="216">
        <v>15</v>
      </c>
      <c r="Q23" s="217">
        <v>16</v>
      </c>
      <c r="R23" s="221">
        <v>17</v>
      </c>
    </row>
    <row r="24" spans="1:18" ht="18" customHeight="1">
      <c r="A24" s="222" t="s">
        <v>108</v>
      </c>
      <c r="B24" s="222"/>
      <c r="C24" s="223">
        <f>+'42U-samorz.inst.kult.'!C24+'62U-samodz.publ.ZOZ samorz.'!C24+'82U-samorz.osoba prawna'!C24</f>
        <v>0</v>
      </c>
      <c r="D24" s="224">
        <f>+'42U-samorz.inst.kult.'!D24+'62U-samodz.publ.ZOZ samorz.'!D24+'82U-samorz.osoba prawna'!D24</f>
        <v>0</v>
      </c>
      <c r="E24" s="225">
        <f>+'42U-samorz.inst.kult.'!E24+'62U-samodz.publ.ZOZ samorz.'!E24+'82U-samorz.osoba prawna'!E24</f>
        <v>0</v>
      </c>
      <c r="F24" s="226">
        <f>+'42U-samorz.inst.kult.'!F24+'62U-samodz.publ.ZOZ samorz.'!F24+'82U-samorz.osoba prawna'!F24</f>
        <v>0</v>
      </c>
      <c r="G24" s="226">
        <f>+'42U-samorz.inst.kult.'!G24+'62U-samodz.publ.ZOZ samorz.'!G24+'82U-samorz.osoba prawna'!G24</f>
        <v>0</v>
      </c>
      <c r="H24" s="226">
        <f>+'42U-samorz.inst.kult.'!H24+'62U-samodz.publ.ZOZ samorz.'!H24+'82U-samorz.osoba prawna'!H24</f>
        <v>0</v>
      </c>
      <c r="I24" s="226">
        <f>+'42U-samorz.inst.kult.'!I24+'62U-samodz.publ.ZOZ samorz.'!I24+'82U-samorz.osoba prawna'!I24</f>
        <v>0</v>
      </c>
      <c r="J24" s="226">
        <f>+'42U-samorz.inst.kult.'!J24+'62U-samodz.publ.ZOZ samorz.'!J24+'82U-samorz.osoba prawna'!J24</f>
        <v>0</v>
      </c>
      <c r="K24" s="226">
        <f>+'42U-samorz.inst.kult.'!K24+'62U-samodz.publ.ZOZ samorz.'!K24+'82U-samorz.osoba prawna'!K24</f>
        <v>0</v>
      </c>
      <c r="L24" s="226">
        <f>+'42U-samorz.inst.kult.'!L24+'62U-samodz.publ.ZOZ samorz.'!L24+'82U-samorz.osoba prawna'!L24</f>
        <v>0</v>
      </c>
      <c r="M24" s="226">
        <f>+'42U-samorz.inst.kult.'!M24+'62U-samodz.publ.ZOZ samorz.'!M24+'82U-samorz.osoba prawna'!M24</f>
        <v>0</v>
      </c>
      <c r="N24" s="226">
        <f>+'42U-samorz.inst.kult.'!N24+'62U-samodz.publ.ZOZ samorz.'!N24+'82U-samorz.osoba prawna'!N24</f>
        <v>0</v>
      </c>
      <c r="O24" s="227">
        <f>+'42U-samorz.inst.kult.'!O24+'62U-samodz.publ.ZOZ samorz.'!O24+'82U-samorz.osoba prawna'!O24</f>
        <v>0</v>
      </c>
      <c r="P24" s="224">
        <f>+'42U-samorz.inst.kult.'!P24+'62U-samodz.publ.ZOZ samorz.'!P24+'82U-samorz.osoba prawna'!P24</f>
        <v>0</v>
      </c>
      <c r="Q24" s="226">
        <f>+'42U-samorz.inst.kult.'!Q24+'62U-samodz.publ.ZOZ samorz.'!Q24+'82U-samorz.osoba prawna'!Q24</f>
        <v>0</v>
      </c>
      <c r="R24" s="227">
        <f>+'42U-samorz.inst.kult.'!R24+'62U-samodz.publ.ZOZ samorz.'!R24+'82U-samorz.osoba prawna'!R24</f>
        <v>0</v>
      </c>
    </row>
    <row r="25" spans="1:13" ht="15.75" customHeight="1">
      <c r="A25" s="228"/>
      <c r="B25" s="229"/>
      <c r="C25" s="229"/>
      <c r="D25" s="229"/>
      <c r="E25" s="229"/>
      <c r="F25" s="230"/>
      <c r="G25" s="231"/>
      <c r="H25" s="230"/>
      <c r="I25" s="230"/>
      <c r="J25" s="230"/>
      <c r="K25" s="230"/>
      <c r="L25" s="232"/>
      <c r="M25" s="233"/>
    </row>
    <row r="26" ht="12.75">
      <c r="H26" s="189">
        <f>+'99-zbiorczo'!H56</f>
        <v>0</v>
      </c>
    </row>
    <row r="27" ht="12.75">
      <c r="H27" s="189">
        <f>+'99-zbiorczo'!H57</f>
        <v>0</v>
      </c>
    </row>
    <row r="28" ht="12.75">
      <c r="H28" s="189">
        <f>+'99-zbiorczo'!H58</f>
        <v>0</v>
      </c>
    </row>
    <row r="29" ht="12.75">
      <c r="H29" s="189">
        <f>+'99-zbiorczo'!H59</f>
        <v>0</v>
      </c>
    </row>
    <row r="30" ht="14.25" customHeight="1"/>
    <row r="31" spans="1:11" ht="14.25" customHeight="1">
      <c r="A31" s="234">
        <f>+IF(ISBLANK('99-zbiorczo'!A61:B61),"",'99-zbiorczo'!A61:B61)</f>
        <v>0</v>
      </c>
      <c r="B31" s="234"/>
      <c r="D31" s="41">
        <f>+IF(ISBLANK('99-zbiorczo'!D61),"",+'99-zbiorczo'!D61)</f>
        <v>897420025</v>
      </c>
      <c r="F31" s="197">
        <f>+IF(ISBLANK('99-zbiorczo'!F61),"",'99-zbiorczo'!F61)</f>
        <v>43518</v>
      </c>
      <c r="H31" s="194">
        <f>+IF(ISBLANK('99-zbiorczo'!H61:K61),"",'99-zbiorczo'!H61:K61)</f>
        <v>0</v>
      </c>
      <c r="I31" s="194"/>
      <c r="J31" s="194"/>
      <c r="K31" s="194"/>
    </row>
    <row r="32" spans="1:11" ht="4.5" customHeight="1">
      <c r="A32" s="194" t="s">
        <v>97</v>
      </c>
      <c r="B32" s="194"/>
      <c r="D32" s="41" t="s">
        <v>98</v>
      </c>
      <c r="F32" s="41" t="s">
        <v>98</v>
      </c>
      <c r="H32" s="194" t="s">
        <v>99</v>
      </c>
      <c r="I32" s="194"/>
      <c r="J32" s="194"/>
      <c r="K32" s="194"/>
    </row>
    <row r="33" spans="1:11" ht="14.25" customHeight="1">
      <c r="A33" s="194" t="s">
        <v>100</v>
      </c>
      <c r="B33" s="194"/>
      <c r="D33" s="41" t="s">
        <v>101</v>
      </c>
      <c r="F33" s="41" t="s">
        <v>102</v>
      </c>
      <c r="H33" s="194" t="s">
        <v>103</v>
      </c>
      <c r="I33" s="194"/>
      <c r="J33" s="194"/>
      <c r="K33" s="194"/>
    </row>
    <row r="34" ht="14.25" customHeight="1"/>
    <row r="35" ht="14.25" customHeight="1"/>
    <row r="36" ht="14.25" customHeight="1">
      <c r="H36" s="197"/>
    </row>
    <row r="37" ht="14.25" customHeight="1"/>
    <row r="38" ht="14.25" customHeight="1"/>
    <row r="39" ht="14.25" customHeight="1"/>
    <row r="40" ht="14.25" customHeight="1"/>
    <row r="43" ht="12.75">
      <c r="M43" s="1" t="s">
        <v>104</v>
      </c>
    </row>
  </sheetData>
  <sheetProtection password="D4EF" sheet="1" objects="1" scenarios="1" formatCells="0" formatColumns="0" formatRows="0"/>
  <mergeCells count="22">
    <mergeCell ref="C2:M3"/>
    <mergeCell ref="A3:B4"/>
    <mergeCell ref="C4:M4"/>
    <mergeCell ref="N4:Q8"/>
    <mergeCell ref="C5:M5"/>
    <mergeCell ref="A6:B6"/>
    <mergeCell ref="C6:M6"/>
    <mergeCell ref="A8:B8"/>
    <mergeCell ref="C9:E9"/>
    <mergeCell ref="C10:E10"/>
    <mergeCell ref="C11:E11"/>
    <mergeCell ref="A15:B22"/>
    <mergeCell ref="D15:O16"/>
    <mergeCell ref="P15:R16"/>
    <mergeCell ref="A23:B23"/>
    <mergeCell ref="A24:B24"/>
    <mergeCell ref="A31:B31"/>
    <mergeCell ref="H31:K31"/>
    <mergeCell ref="A32:B32"/>
    <mergeCell ref="H32:K32"/>
    <mergeCell ref="A33:B33"/>
    <mergeCell ref="H33:K33"/>
  </mergeCells>
  <printOptions horizontalCentered="1"/>
  <pageMargins left="0.39375" right="0.39375" top="0.7875" bottom="0.7875" header="0.5118055555555555" footer="0.39375"/>
  <pageSetup fitToHeight="1" fitToWidth="1" horizontalDpi="300" verticalDpi="300" orientation="landscape" paperSize="9"/>
  <headerFooter alignWithMargins="0">
    <oddFooter>&amp;L&amp;A&amp;C&amp;F&amp;R&amp;9Wydrukowano: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R73"/>
  <sheetViews>
    <sheetView tabSelected="1" zoomScale="75" zoomScaleNormal="75" workbookViewId="0" topLeftCell="A1">
      <pane xSplit="2" ySplit="23" topLeftCell="C24" activePane="bottomRight" state="frozen"/>
      <selection pane="topLeft" activeCell="A1" sqref="A1"/>
      <selection pane="topRight" activeCell="C1" sqref="C1"/>
      <selection pane="bottomLeft" activeCell="A24" sqref="A24"/>
      <selection pane="bottomRight" activeCell="N4" sqref="N4"/>
    </sheetView>
  </sheetViews>
  <sheetFormatPr defaultColWidth="8.00390625" defaultRowHeight="12.75"/>
  <cols>
    <col min="1" max="2" width="17.75390625" style="1" customWidth="1"/>
    <col min="3" max="18" width="14.75390625" style="1" customWidth="1"/>
    <col min="19" max="16384" width="9.125" style="1" customWidth="1"/>
  </cols>
  <sheetData>
    <row r="1" spans="1:16" ht="13.5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ht="12.75">
      <c r="A2" s="4" t="s">
        <v>1</v>
      </c>
      <c r="B2" s="4"/>
      <c r="C2" s="6" t="s">
        <v>2</v>
      </c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/>
      <c r="Q2" s="8"/>
      <c r="R2" s="9"/>
    </row>
    <row r="3" spans="1:18" ht="48.75" customHeight="1">
      <c r="A3" s="200">
        <f>+IF(ISBLANK(JEDNOSTKA),"",JEDNOSTKA)</f>
        <v>0</v>
      </c>
      <c r="B3" s="20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1" t="s">
        <v>4</v>
      </c>
      <c r="O3" s="12"/>
      <c r="P3" s="12"/>
      <c r="Q3" s="12"/>
      <c r="R3" s="13"/>
    </row>
    <row r="4" spans="1:18" ht="15" customHeight="1">
      <c r="A4" s="200"/>
      <c r="B4" s="200"/>
      <c r="C4" s="201" t="s">
        <v>109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15">
        <f>IF(ISBLANK(Adresat),"",Adresat)</f>
        <v>0</v>
      </c>
      <c r="O4" s="15"/>
      <c r="P4" s="15"/>
      <c r="Q4" s="15"/>
      <c r="R4" s="13"/>
    </row>
    <row r="5" spans="1:18" ht="12.75">
      <c r="A5" s="16" t="s">
        <v>6</v>
      </c>
      <c r="C5" s="11"/>
      <c r="G5" s="235"/>
      <c r="L5" s="12"/>
      <c r="M5" s="13"/>
      <c r="N5" s="15"/>
      <c r="O5" s="15"/>
      <c r="P5" s="15"/>
      <c r="Q5" s="15"/>
      <c r="R5" s="13"/>
    </row>
    <row r="6" spans="1:18" ht="26.25" customHeight="1">
      <c r="A6" s="202">
        <f>+IF(ISBLANK('99-zbiorczo'!A6:B6),"",'99-zbiorczo'!A6:B6)</f>
        <v>0</v>
      </c>
      <c r="B6" s="202"/>
      <c r="C6" s="19" t="s">
        <v>8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5"/>
      <c r="O6" s="15"/>
      <c r="P6" s="15"/>
      <c r="Q6" s="15"/>
      <c r="R6" s="13"/>
    </row>
    <row r="7" spans="1:18" ht="16.5" customHeight="1">
      <c r="A7" s="4" t="s">
        <v>9</v>
      </c>
      <c r="B7" s="203"/>
      <c r="C7" s="20" t="s">
        <v>10</v>
      </c>
      <c r="L7" s="12"/>
      <c r="M7" s="13"/>
      <c r="N7" s="15"/>
      <c r="O7" s="15"/>
      <c r="P7" s="15"/>
      <c r="Q7" s="15"/>
      <c r="R7" s="13"/>
    </row>
    <row r="8" spans="1:18" ht="20.25" customHeight="1">
      <c r="A8" s="204">
        <f>+IF(ISBLANK(REGON),"",+REGON)</f>
        <v>538248</v>
      </c>
      <c r="B8" s="204"/>
      <c r="C8" s="205">
        <f>+IF(ISBLANK(LID),"",LID)</f>
        <v>0</v>
      </c>
      <c r="D8" s="24"/>
      <c r="E8" s="25"/>
      <c r="F8" s="26" t="s">
        <v>11</v>
      </c>
      <c r="G8" s="26"/>
      <c r="H8" s="206">
        <f>+IF(ISBLANK(KWARTAL),"",+KWARTAL)</f>
        <v>4</v>
      </c>
      <c r="I8" s="28" t="s">
        <v>12</v>
      </c>
      <c r="J8" s="207" t="s">
        <v>13</v>
      </c>
      <c r="K8" s="208">
        <f>+IF(ISBLANK(ROK),"",+ROK)</f>
        <v>2018</v>
      </c>
      <c r="L8" s="30"/>
      <c r="M8" s="13"/>
      <c r="N8" s="15"/>
      <c r="O8" s="15"/>
      <c r="P8" s="15"/>
      <c r="Q8" s="15"/>
      <c r="R8" s="13"/>
    </row>
    <row r="9" spans="1:18" ht="13.5" customHeight="1">
      <c r="A9" s="31" t="s">
        <v>14</v>
      </c>
      <c r="B9" s="32"/>
      <c r="C9" s="209">
        <f>+IF(ISBLANK(NZW_WOJ),"",NZW_WOJ)</f>
        <v>0</v>
      </c>
      <c r="D9" s="209"/>
      <c r="E9" s="209"/>
      <c r="F9" s="236" t="s">
        <v>15</v>
      </c>
      <c r="G9" s="236"/>
      <c r="H9" s="236"/>
      <c r="I9" s="236"/>
      <c r="J9" s="236"/>
      <c r="K9" s="236"/>
      <c r="L9" s="236"/>
      <c r="M9" s="236"/>
      <c r="N9" s="11"/>
      <c r="O9" s="12"/>
      <c r="P9" s="12"/>
      <c r="Q9" s="12"/>
      <c r="R9" s="13"/>
    </row>
    <row r="10" spans="1:18" ht="13.5" customHeight="1">
      <c r="A10" s="31" t="s">
        <v>16</v>
      </c>
      <c r="B10" s="32"/>
      <c r="C10" s="33">
        <f>+IF(ISBLANK(NZW_POW),"",NZW_POW)</f>
        <v>0</v>
      </c>
      <c r="D10" s="33"/>
      <c r="E10" s="33"/>
      <c r="F10" s="39" t="s">
        <v>17</v>
      </c>
      <c r="G10" s="40" t="s">
        <v>18</v>
      </c>
      <c r="H10" s="40" t="s">
        <v>19</v>
      </c>
      <c r="I10" s="40" t="s">
        <v>20</v>
      </c>
      <c r="J10" s="40" t="s">
        <v>21</v>
      </c>
      <c r="K10" s="41" t="s">
        <v>22</v>
      </c>
      <c r="L10" s="42" t="s">
        <v>23</v>
      </c>
      <c r="M10" s="43" t="s">
        <v>24</v>
      </c>
      <c r="N10" s="11"/>
      <c r="O10" s="12"/>
      <c r="P10" s="12"/>
      <c r="Q10" s="12"/>
      <c r="R10" s="13"/>
    </row>
    <row r="11" spans="1:18" ht="13.5" customHeight="1">
      <c r="A11" s="44" t="s">
        <v>25</v>
      </c>
      <c r="B11" s="25"/>
      <c r="C11" s="45">
        <f>+IF(ISBLANK(NZW_GMINY),"",NZW_GMINY)</f>
        <v>0</v>
      </c>
      <c r="D11" s="45"/>
      <c r="E11" s="45"/>
      <c r="F11" s="210">
        <f>+IF(ISBLANK(WKOD),"",WKOD)</f>
        <v>28</v>
      </c>
      <c r="G11" s="211">
        <f>+IF(ISBLANK(PK),"",PK)</f>
        <v>10</v>
      </c>
      <c r="H11" s="211">
        <f>+IF(ISBLANK(GK),"",GK)</f>
        <v>4</v>
      </c>
      <c r="I11" s="212">
        <f>+IF(ISBLANK(GT),"",GT)</f>
        <v>2</v>
      </c>
      <c r="J11" s="213"/>
      <c r="K11" s="144"/>
      <c r="L11" s="50">
        <v>42</v>
      </c>
      <c r="M11" s="214"/>
      <c r="N11" s="52"/>
      <c r="O11" s="24"/>
      <c r="P11" s="24"/>
      <c r="Q11" s="24"/>
      <c r="R11" s="53"/>
    </row>
    <row r="12" spans="1:14" ht="12.75">
      <c r="A12" s="8"/>
      <c r="B12" s="8"/>
      <c r="C12" s="8"/>
      <c r="D12" s="8"/>
      <c r="E12" s="54"/>
      <c r="F12" s="8"/>
      <c r="G12" s="8"/>
      <c r="H12" s="8"/>
      <c r="I12" s="54"/>
      <c r="J12" s="56"/>
      <c r="K12" s="8"/>
      <c r="L12" s="8"/>
      <c r="M12" s="8"/>
      <c r="N12" s="54"/>
    </row>
    <row r="13" spans="1:14" ht="19.5" customHeight="1">
      <c r="A13" s="57" t="s">
        <v>26</v>
      </c>
      <c r="B13" s="57"/>
      <c r="M13" s="12"/>
      <c r="N13" s="12"/>
    </row>
    <row r="14" ht="13.5" hidden="1"/>
    <row r="15" spans="1:18" ht="12.75">
      <c r="A15" s="59" t="s">
        <v>27</v>
      </c>
      <c r="B15" s="59"/>
      <c r="C15" s="60"/>
      <c r="D15" s="61" t="s">
        <v>28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 t="s">
        <v>110</v>
      </c>
      <c r="Q15" s="61"/>
      <c r="R15" s="61"/>
    </row>
    <row r="16" spans="1:18" ht="15.75" customHeight="1">
      <c r="A16" s="59"/>
      <c r="B16" s="59"/>
      <c r="C16" s="62" t="s">
        <v>30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1:18" ht="12.75">
      <c r="A17" s="59"/>
      <c r="B17" s="59"/>
      <c r="C17" s="62" t="s">
        <v>31</v>
      </c>
      <c r="D17" s="16"/>
      <c r="E17" s="63" t="s">
        <v>32</v>
      </c>
      <c r="F17" s="64"/>
      <c r="G17" s="64"/>
      <c r="H17" s="64"/>
      <c r="I17" s="64"/>
      <c r="J17" s="65"/>
      <c r="K17" s="64"/>
      <c r="L17" s="66"/>
      <c r="M17" s="67"/>
      <c r="N17" s="67"/>
      <c r="O17" s="68" t="s">
        <v>33</v>
      </c>
      <c r="P17" s="69"/>
      <c r="Q17" s="64"/>
      <c r="R17" s="70"/>
    </row>
    <row r="18" spans="1:18" ht="12.75">
      <c r="A18" s="59"/>
      <c r="B18" s="59"/>
      <c r="C18" s="62" t="s">
        <v>34</v>
      </c>
      <c r="D18" s="71" t="s">
        <v>34</v>
      </c>
      <c r="E18" s="63" t="s">
        <v>35</v>
      </c>
      <c r="F18" s="72" t="s">
        <v>36</v>
      </c>
      <c r="G18" s="72" t="s">
        <v>37</v>
      </c>
      <c r="H18" s="63" t="s">
        <v>38</v>
      </c>
      <c r="I18" s="72" t="s">
        <v>39</v>
      </c>
      <c r="J18" s="63" t="s">
        <v>40</v>
      </c>
      <c r="K18" s="73" t="s">
        <v>41</v>
      </c>
      <c r="L18" s="74" t="s">
        <v>42</v>
      </c>
      <c r="M18" s="75" t="s">
        <v>43</v>
      </c>
      <c r="N18" s="72" t="s">
        <v>44</v>
      </c>
      <c r="O18" s="76" t="s">
        <v>45</v>
      </c>
      <c r="P18" s="16"/>
      <c r="Q18" s="63" t="s">
        <v>46</v>
      </c>
      <c r="R18" s="77" t="s">
        <v>42</v>
      </c>
    </row>
    <row r="19" spans="1:18" ht="12.75">
      <c r="A19" s="59"/>
      <c r="B19" s="59"/>
      <c r="C19" s="78" t="s">
        <v>47</v>
      </c>
      <c r="D19" s="71" t="s">
        <v>48</v>
      </c>
      <c r="E19" s="63" t="s">
        <v>49</v>
      </c>
      <c r="F19" s="79"/>
      <c r="G19" s="79"/>
      <c r="H19" s="79"/>
      <c r="I19" s="80"/>
      <c r="J19" s="63" t="s">
        <v>50</v>
      </c>
      <c r="K19" s="73"/>
      <c r="L19" s="74" t="s">
        <v>51</v>
      </c>
      <c r="M19" s="72" t="s">
        <v>52</v>
      </c>
      <c r="N19" s="72" t="s">
        <v>53</v>
      </c>
      <c r="O19" s="76" t="s">
        <v>54</v>
      </c>
      <c r="P19" s="71" t="s">
        <v>34</v>
      </c>
      <c r="Q19" s="63" t="s">
        <v>55</v>
      </c>
      <c r="R19" s="76" t="s">
        <v>46</v>
      </c>
    </row>
    <row r="20" spans="1:18" ht="12.75">
      <c r="A20" s="59"/>
      <c r="B20" s="59"/>
      <c r="C20" s="16"/>
      <c r="D20" s="71" t="s">
        <v>56</v>
      </c>
      <c r="E20" s="81" t="s">
        <v>34</v>
      </c>
      <c r="F20" s="63"/>
      <c r="G20" s="63"/>
      <c r="H20" s="63"/>
      <c r="I20" s="63"/>
      <c r="J20" s="82"/>
      <c r="K20" s="79"/>
      <c r="L20" s="74" t="s">
        <v>33</v>
      </c>
      <c r="M20" s="75"/>
      <c r="N20" s="75"/>
      <c r="O20" s="76" t="s">
        <v>57</v>
      </c>
      <c r="P20" s="16"/>
      <c r="Q20" s="63" t="s">
        <v>58</v>
      </c>
      <c r="R20" s="77" t="s">
        <v>59</v>
      </c>
    </row>
    <row r="21" spans="1:18" ht="12.75">
      <c r="A21" s="59"/>
      <c r="B21" s="59"/>
      <c r="C21" s="16"/>
      <c r="D21" s="16"/>
      <c r="E21" s="81" t="s">
        <v>60</v>
      </c>
      <c r="F21" s="82"/>
      <c r="G21" s="63"/>
      <c r="H21" s="82"/>
      <c r="I21" s="63"/>
      <c r="J21" s="82"/>
      <c r="K21" s="79"/>
      <c r="L21" s="74" t="s">
        <v>61</v>
      </c>
      <c r="M21" s="75"/>
      <c r="N21" s="75"/>
      <c r="O21" s="76" t="s">
        <v>62</v>
      </c>
      <c r="P21" s="71" t="s">
        <v>63</v>
      </c>
      <c r="Q21" s="63" t="s">
        <v>64</v>
      </c>
      <c r="R21" s="77"/>
    </row>
    <row r="22" spans="1:18" ht="13.5">
      <c r="A22" s="59"/>
      <c r="B22" s="59"/>
      <c r="C22" s="84"/>
      <c r="D22" s="84"/>
      <c r="E22" s="81"/>
      <c r="F22" s="85"/>
      <c r="G22" s="85"/>
      <c r="H22" s="85"/>
      <c r="I22" s="85"/>
      <c r="J22" s="85"/>
      <c r="K22" s="86"/>
      <c r="L22" s="87"/>
      <c r="M22" s="75"/>
      <c r="N22" s="75"/>
      <c r="O22" s="76" t="s">
        <v>65</v>
      </c>
      <c r="P22" s="84"/>
      <c r="Q22" s="85"/>
      <c r="R22" s="88"/>
    </row>
    <row r="23" spans="1:18" ht="13.5">
      <c r="A23" s="237">
        <v>1</v>
      </c>
      <c r="B23" s="237"/>
      <c r="C23" s="91">
        <v>2</v>
      </c>
      <c r="D23" s="91">
        <v>3</v>
      </c>
      <c r="E23" s="92">
        <v>4</v>
      </c>
      <c r="F23" s="92">
        <v>5</v>
      </c>
      <c r="G23" s="92">
        <v>6</v>
      </c>
      <c r="H23" s="92">
        <v>7</v>
      </c>
      <c r="I23" s="92">
        <v>8</v>
      </c>
      <c r="J23" s="92">
        <v>9</v>
      </c>
      <c r="K23" s="93">
        <v>10</v>
      </c>
      <c r="L23" s="94">
        <v>11</v>
      </c>
      <c r="M23" s="94">
        <v>12</v>
      </c>
      <c r="N23" s="94">
        <v>13</v>
      </c>
      <c r="O23" s="95">
        <v>14</v>
      </c>
      <c r="P23" s="91">
        <v>15</v>
      </c>
      <c r="Q23" s="92">
        <v>16</v>
      </c>
      <c r="R23" s="96">
        <v>17</v>
      </c>
    </row>
    <row r="24" spans="1:18" ht="18" customHeight="1">
      <c r="A24" s="97" t="s">
        <v>66</v>
      </c>
      <c r="B24" s="98"/>
      <c r="C24" s="99">
        <f>C25+C26</f>
        <v>0</v>
      </c>
      <c r="D24" s="100">
        <f>D25+D26</f>
        <v>0</v>
      </c>
      <c r="E24" s="101">
        <f>E25+E26</f>
        <v>0</v>
      </c>
      <c r="F24" s="101">
        <f>F25+F26</f>
        <v>0</v>
      </c>
      <c r="G24" s="101">
        <f>G25+G26</f>
        <v>0</v>
      </c>
      <c r="H24" s="101">
        <f>H25+H26</f>
        <v>0</v>
      </c>
      <c r="I24" s="101">
        <f>I25+I26</f>
        <v>0</v>
      </c>
      <c r="J24" s="101">
        <f>J25+J26</f>
        <v>0</v>
      </c>
      <c r="K24" s="102">
        <f>K25+K26</f>
        <v>0</v>
      </c>
      <c r="L24" s="238">
        <f>L25+L26</f>
        <v>0</v>
      </c>
      <c r="M24" s="239">
        <f>M25+M26</f>
        <v>0</v>
      </c>
      <c r="N24" s="239">
        <f>N25+N26</f>
        <v>0</v>
      </c>
      <c r="O24" s="240">
        <f>O25+O26</f>
        <v>0</v>
      </c>
      <c r="P24" s="100">
        <f>P25+P26</f>
        <v>0</v>
      </c>
      <c r="Q24" s="101">
        <f>Q25+Q26</f>
        <v>0</v>
      </c>
      <c r="R24" s="104">
        <f>R25+R26</f>
        <v>0</v>
      </c>
    </row>
    <row r="25" spans="1:18" ht="18" customHeight="1">
      <c r="A25" s="97" t="s">
        <v>67</v>
      </c>
      <c r="B25" s="105"/>
      <c r="C25" s="106">
        <f aca="true" t="shared" si="0" ref="C25:C26">D25+P25</f>
        <v>0</v>
      </c>
      <c r="D25" s="241">
        <f aca="true" t="shared" si="1" ref="D25:D26">E25+J25+K25+L25+M25+N25+O25</f>
        <v>0</v>
      </c>
      <c r="E25" s="101">
        <f aca="true" t="shared" si="2" ref="E25:E26">F25+G25+H25+I25</f>
        <v>0</v>
      </c>
      <c r="F25" s="242"/>
      <c r="G25" s="242"/>
      <c r="H25" s="242"/>
      <c r="I25" s="242"/>
      <c r="J25" s="242"/>
      <c r="K25" s="243"/>
      <c r="L25" s="244"/>
      <c r="M25" s="244"/>
      <c r="N25" s="244"/>
      <c r="O25" s="245"/>
      <c r="P25" s="107">
        <f aca="true" t="shared" si="3" ref="P25:P26">Q25+R25</f>
        <v>0</v>
      </c>
      <c r="Q25" s="242"/>
      <c r="R25" s="246"/>
    </row>
    <row r="26" spans="1:18" ht="18" customHeight="1">
      <c r="A26" s="97" t="s">
        <v>68</v>
      </c>
      <c r="B26" s="98"/>
      <c r="C26" s="106">
        <f t="shared" si="0"/>
        <v>0</v>
      </c>
      <c r="D26" s="241">
        <f t="shared" si="1"/>
        <v>0</v>
      </c>
      <c r="E26" s="101">
        <f t="shared" si="2"/>
        <v>0</v>
      </c>
      <c r="F26" s="247"/>
      <c r="G26" s="247"/>
      <c r="H26" s="247"/>
      <c r="I26" s="247"/>
      <c r="J26" s="247"/>
      <c r="K26" s="244"/>
      <c r="L26" s="244"/>
      <c r="M26" s="244"/>
      <c r="N26" s="244"/>
      <c r="O26" s="245"/>
      <c r="P26" s="103">
        <f t="shared" si="3"/>
        <v>0</v>
      </c>
      <c r="Q26" s="247"/>
      <c r="R26" s="245"/>
    </row>
    <row r="27" spans="1:18" ht="18" customHeight="1">
      <c r="A27" s="112" t="s">
        <v>69</v>
      </c>
      <c r="B27" s="113"/>
      <c r="C27" s="106">
        <f>C28+C29</f>
        <v>0</v>
      </c>
      <c r="D27" s="114">
        <f>D28+D29</f>
        <v>0</v>
      </c>
      <c r="E27" s="107">
        <f>E28+E29</f>
        <v>0</v>
      </c>
      <c r="F27" s="108">
        <f>F28+F29</f>
        <v>0</v>
      </c>
      <c r="G27" s="108">
        <f>G28+G29</f>
        <v>0</v>
      </c>
      <c r="H27" s="108">
        <f>H28+H29</f>
        <v>0</v>
      </c>
      <c r="I27" s="108">
        <f>I28+I29</f>
        <v>0</v>
      </c>
      <c r="J27" s="108">
        <f>J28+J29</f>
        <v>0</v>
      </c>
      <c r="K27" s="109">
        <f>K28+K29</f>
        <v>0</v>
      </c>
      <c r="L27" s="239">
        <f>L28+L29</f>
        <v>0</v>
      </c>
      <c r="M27" s="239">
        <f>M28+M29</f>
        <v>0</v>
      </c>
      <c r="N27" s="239">
        <f>N28+N29</f>
        <v>0</v>
      </c>
      <c r="O27" s="240">
        <f>O28+O29</f>
        <v>0</v>
      </c>
      <c r="P27" s="107">
        <f>P28+P29</f>
        <v>0</v>
      </c>
      <c r="Q27" s="108">
        <f>Q28+Q29</f>
        <v>0</v>
      </c>
      <c r="R27" s="110">
        <f>R28+R29</f>
        <v>0</v>
      </c>
    </row>
    <row r="28" spans="1:18" ht="18" customHeight="1">
      <c r="A28" s="112" t="s">
        <v>70</v>
      </c>
      <c r="B28" s="105"/>
      <c r="C28" s="106">
        <f aca="true" t="shared" si="4" ref="C28:C29">D28+P28</f>
        <v>0</v>
      </c>
      <c r="D28" s="241">
        <f aca="true" t="shared" si="5" ref="D28:D29">E28+J28+K28+L28+M28+N28+O28</f>
        <v>0</v>
      </c>
      <c r="E28" s="101">
        <f aca="true" t="shared" si="6" ref="E28:E29">F28+G28+H28+I28</f>
        <v>0</v>
      </c>
      <c r="F28" s="242"/>
      <c r="G28" s="242"/>
      <c r="H28" s="242"/>
      <c r="I28" s="242"/>
      <c r="J28" s="242"/>
      <c r="K28" s="243"/>
      <c r="L28" s="244"/>
      <c r="M28" s="244"/>
      <c r="N28" s="244"/>
      <c r="O28" s="245"/>
      <c r="P28" s="107">
        <f aca="true" t="shared" si="7" ref="P28:P29">Q28+R28</f>
        <v>0</v>
      </c>
      <c r="Q28" s="242"/>
      <c r="R28" s="246"/>
    </row>
    <row r="29" spans="1:18" ht="18" customHeight="1">
      <c r="A29" s="97" t="s">
        <v>71</v>
      </c>
      <c r="B29" s="98"/>
      <c r="C29" s="106">
        <f t="shared" si="4"/>
        <v>0</v>
      </c>
      <c r="D29" s="241">
        <f t="shared" si="5"/>
        <v>0</v>
      </c>
      <c r="E29" s="101">
        <f t="shared" si="6"/>
        <v>0</v>
      </c>
      <c r="F29" s="247"/>
      <c r="G29" s="247"/>
      <c r="H29" s="247"/>
      <c r="I29" s="247"/>
      <c r="J29" s="247"/>
      <c r="K29" s="244"/>
      <c r="L29" s="248"/>
      <c r="M29" s="244"/>
      <c r="N29" s="244"/>
      <c r="O29" s="245"/>
      <c r="P29" s="100">
        <f t="shared" si="7"/>
        <v>0</v>
      </c>
      <c r="Q29" s="247"/>
      <c r="R29" s="245"/>
    </row>
    <row r="30" spans="1:18" s="126" customFormat="1" ht="18" customHeight="1">
      <c r="A30" s="116" t="s">
        <v>72</v>
      </c>
      <c r="B30" s="117"/>
      <c r="C30" s="249">
        <f>C31+C32+C33</f>
        <v>5500.14</v>
      </c>
      <c r="D30" s="250">
        <f>D31+D32+D33</f>
        <v>5500.14</v>
      </c>
      <c r="E30" s="251">
        <f>E31+E32+E33</f>
        <v>289</v>
      </c>
      <c r="F30" s="252">
        <f>F31+F32+F33</f>
        <v>0</v>
      </c>
      <c r="G30" s="252">
        <f>G31+G32+G33</f>
        <v>0</v>
      </c>
      <c r="H30" s="253">
        <f>H31+H32+H33</f>
        <v>289</v>
      </c>
      <c r="I30" s="252">
        <f>I31+I32+I33</f>
        <v>0</v>
      </c>
      <c r="J30" s="252">
        <f>J31+J32+J33</f>
        <v>0</v>
      </c>
      <c r="K30" s="254">
        <f>K31+K32+K33</f>
        <v>5211.14</v>
      </c>
      <c r="L30" s="255">
        <f>L31+L32+L33</f>
        <v>0</v>
      </c>
      <c r="M30" s="256">
        <f>M31+M32+M33</f>
        <v>0</v>
      </c>
      <c r="N30" s="256">
        <f>N31+N32+N33</f>
        <v>0</v>
      </c>
      <c r="O30" s="257">
        <f>O31+O32+O33</f>
        <v>0</v>
      </c>
      <c r="P30" s="258">
        <f>P31+P32+P33</f>
        <v>0</v>
      </c>
      <c r="Q30" s="259">
        <f>Q31+Q32+Q33</f>
        <v>0</v>
      </c>
      <c r="R30" s="257">
        <f>R31+R32+R33</f>
        <v>0</v>
      </c>
    </row>
    <row r="31" spans="1:18" s="126" customFormat="1" ht="18" customHeight="1">
      <c r="A31" s="127" t="s">
        <v>73</v>
      </c>
      <c r="B31" s="128"/>
      <c r="C31" s="260">
        <f aca="true" t="shared" si="8" ref="C31:C33">D31+P31</f>
        <v>289</v>
      </c>
      <c r="D31" s="250">
        <f aca="true" t="shared" si="9" ref="D31:D33">E31+J31+K31+L31+M31+N31+O31</f>
        <v>289</v>
      </c>
      <c r="E31" s="251">
        <f aca="true" t="shared" si="10" ref="E31:E33">F31+G31+H31+I31</f>
        <v>289</v>
      </c>
      <c r="F31" s="261"/>
      <c r="G31" s="261"/>
      <c r="H31" s="262">
        <v>289</v>
      </c>
      <c r="I31" s="261"/>
      <c r="J31" s="261"/>
      <c r="K31" s="263"/>
      <c r="L31" s="264"/>
      <c r="M31" s="265"/>
      <c r="N31" s="265"/>
      <c r="O31" s="266"/>
      <c r="P31" s="123">
        <f aca="true" t="shared" si="11" ref="P31:P33">Q31+R31</f>
        <v>0</v>
      </c>
      <c r="Q31" s="267"/>
      <c r="R31" s="266"/>
    </row>
    <row r="32" spans="1:18" s="126" customFormat="1" ht="18" customHeight="1">
      <c r="A32" s="116" t="s">
        <v>74</v>
      </c>
      <c r="B32" s="128"/>
      <c r="C32" s="260">
        <f t="shared" si="8"/>
        <v>5211.14</v>
      </c>
      <c r="D32" s="250">
        <f t="shared" si="9"/>
        <v>5211.14</v>
      </c>
      <c r="E32" s="268">
        <f t="shared" si="10"/>
        <v>0</v>
      </c>
      <c r="F32" s="261"/>
      <c r="G32" s="261"/>
      <c r="H32" s="261"/>
      <c r="I32" s="261"/>
      <c r="J32" s="261"/>
      <c r="K32" s="263">
        <v>5211.14</v>
      </c>
      <c r="L32" s="264"/>
      <c r="M32" s="265"/>
      <c r="N32" s="265"/>
      <c r="O32" s="266"/>
      <c r="P32" s="123">
        <f t="shared" si="11"/>
        <v>0</v>
      </c>
      <c r="Q32" s="269"/>
      <c r="R32" s="266"/>
    </row>
    <row r="33" spans="1:18" s="126" customFormat="1" ht="18" customHeight="1">
      <c r="A33" s="116" t="s">
        <v>75</v>
      </c>
      <c r="B33" s="117"/>
      <c r="C33" s="270">
        <f t="shared" si="8"/>
        <v>0</v>
      </c>
      <c r="D33" s="271">
        <f t="shared" si="9"/>
        <v>0</v>
      </c>
      <c r="E33" s="268">
        <f t="shared" si="10"/>
        <v>0</v>
      </c>
      <c r="F33" s="261"/>
      <c r="G33" s="261"/>
      <c r="H33" s="261"/>
      <c r="I33" s="261"/>
      <c r="J33" s="261"/>
      <c r="K33" s="265"/>
      <c r="L33" s="264"/>
      <c r="M33" s="265"/>
      <c r="N33" s="265"/>
      <c r="O33" s="266"/>
      <c r="P33" s="123">
        <f t="shared" si="11"/>
        <v>0</v>
      </c>
      <c r="Q33" s="267"/>
      <c r="R33" s="266"/>
    </row>
    <row r="34" spans="1:18" s="126" customFormat="1" ht="18" customHeight="1">
      <c r="A34" s="131" t="s">
        <v>76</v>
      </c>
      <c r="B34" s="132"/>
      <c r="C34" s="260">
        <f>C35+C36</f>
        <v>0</v>
      </c>
      <c r="D34" s="272">
        <f>D35+D36</f>
        <v>0</v>
      </c>
      <c r="E34" s="273">
        <f>E35+E36</f>
        <v>0</v>
      </c>
      <c r="F34" s="274">
        <f>F35+F36</f>
        <v>0</v>
      </c>
      <c r="G34" s="274">
        <f>G35+G36</f>
        <v>0</v>
      </c>
      <c r="H34" s="274">
        <f>H35+H36</f>
        <v>0</v>
      </c>
      <c r="I34" s="274">
        <f>I35+I36</f>
        <v>0</v>
      </c>
      <c r="J34" s="274">
        <f>J35+J36</f>
        <v>0</v>
      </c>
      <c r="K34" s="274">
        <f>K35+K36</f>
        <v>0</v>
      </c>
      <c r="L34" s="274">
        <f>L35+L36</f>
        <v>0</v>
      </c>
      <c r="M34" s="274">
        <f>M35+M36</f>
        <v>0</v>
      </c>
      <c r="N34" s="275">
        <f>N35+N36</f>
        <v>0</v>
      </c>
      <c r="O34" s="276">
        <f>O35+O36</f>
        <v>0</v>
      </c>
      <c r="P34" s="277">
        <f>P35+P36</f>
        <v>0</v>
      </c>
      <c r="Q34" s="278">
        <f>Q35+Q36</f>
        <v>0</v>
      </c>
      <c r="R34" s="276">
        <f>R35+R36</f>
        <v>0</v>
      </c>
    </row>
    <row r="35" spans="1:18" s="126" customFormat="1" ht="18" customHeight="1">
      <c r="A35" s="116" t="s">
        <v>77</v>
      </c>
      <c r="B35" s="117"/>
      <c r="C35" s="260">
        <f aca="true" t="shared" si="12" ref="C35:C36">D35+P35</f>
        <v>0</v>
      </c>
      <c r="D35" s="250">
        <f aca="true" t="shared" si="13" ref="D35:D36">E35+J35+K35+L35+M35+N35+O35</f>
        <v>0</v>
      </c>
      <c r="E35" s="268">
        <f aca="true" t="shared" si="14" ref="E35:E36">F35+G35+H35+I35</f>
        <v>0</v>
      </c>
      <c r="F35" s="265"/>
      <c r="G35" s="265"/>
      <c r="H35" s="265"/>
      <c r="I35" s="265"/>
      <c r="J35" s="265"/>
      <c r="K35" s="265"/>
      <c r="L35" s="265"/>
      <c r="M35" s="265"/>
      <c r="N35" s="263">
        <v>0</v>
      </c>
      <c r="O35" s="266"/>
      <c r="P35" s="123">
        <f aca="true" t="shared" si="15" ref="P35:P36">Q35+R35</f>
        <v>0</v>
      </c>
      <c r="Q35" s="279"/>
      <c r="R35" s="266"/>
    </row>
    <row r="36" spans="1:18" s="126" customFormat="1" ht="18" customHeight="1">
      <c r="A36" s="116" t="s">
        <v>78</v>
      </c>
      <c r="B36" s="117"/>
      <c r="C36" s="270">
        <f t="shared" si="12"/>
        <v>0</v>
      </c>
      <c r="D36" s="271">
        <f t="shared" si="13"/>
        <v>0</v>
      </c>
      <c r="E36" s="268">
        <f t="shared" si="14"/>
        <v>0</v>
      </c>
      <c r="F36" s="265"/>
      <c r="G36" s="265"/>
      <c r="H36" s="265"/>
      <c r="I36" s="265"/>
      <c r="J36" s="265"/>
      <c r="K36" s="265"/>
      <c r="L36" s="265"/>
      <c r="M36" s="265"/>
      <c r="N36" s="263"/>
      <c r="O36" s="266"/>
      <c r="P36" s="123">
        <f t="shared" si="15"/>
        <v>0</v>
      </c>
      <c r="Q36" s="279"/>
      <c r="R36" s="266"/>
    </row>
    <row r="37" spans="1:18" s="126" customFormat="1" ht="18" customHeight="1">
      <c r="A37" s="116" t="s">
        <v>79</v>
      </c>
      <c r="B37" s="117"/>
      <c r="C37" s="249">
        <f>C38+C39+C40</f>
        <v>0</v>
      </c>
      <c r="D37" s="280">
        <f>D38+D39+D40</f>
        <v>0</v>
      </c>
      <c r="E37" s="281">
        <f>E38+E39+E40</f>
        <v>0</v>
      </c>
      <c r="F37" s="282">
        <f>F38+F39+F40</f>
        <v>0</v>
      </c>
      <c r="G37" s="256">
        <f>G38+G39+G40</f>
        <v>0</v>
      </c>
      <c r="H37" s="256">
        <f>H38+H39+H40</f>
        <v>0</v>
      </c>
      <c r="I37" s="254">
        <f>I38+I39+I40</f>
        <v>0</v>
      </c>
      <c r="J37" s="256">
        <f>J38+J39+J40</f>
        <v>0</v>
      </c>
      <c r="K37" s="256">
        <f>K38+K39+K40</f>
        <v>0</v>
      </c>
      <c r="L37" s="256">
        <f>L38+L39+L40</f>
        <v>0</v>
      </c>
      <c r="M37" s="256">
        <f>M38+M39+M40</f>
        <v>0</v>
      </c>
      <c r="N37" s="254">
        <f>N38+N39+N40</f>
        <v>0</v>
      </c>
      <c r="O37" s="257">
        <f>O38+O39+O40</f>
        <v>0</v>
      </c>
      <c r="P37" s="123">
        <f>P38+P39+P40</f>
        <v>0</v>
      </c>
      <c r="Q37" s="283">
        <f>Q38+Q39+Q40</f>
        <v>0</v>
      </c>
      <c r="R37" s="257">
        <f>R38+R39+R40</f>
        <v>0</v>
      </c>
    </row>
    <row r="38" spans="1:18" s="126" customFormat="1" ht="18" customHeight="1">
      <c r="A38" s="116" t="s">
        <v>80</v>
      </c>
      <c r="B38" s="117"/>
      <c r="C38" s="260">
        <f aca="true" t="shared" si="16" ref="C38:C40">D38+P38</f>
        <v>0</v>
      </c>
      <c r="D38" s="250">
        <f aca="true" t="shared" si="17" ref="D38:D40">E38+J38+K38+L38+M38+N38+O38</f>
        <v>0</v>
      </c>
      <c r="E38" s="268">
        <f aca="true" t="shared" si="18" ref="E38:E40">F38+G38+H38+I38</f>
        <v>0</v>
      </c>
      <c r="F38" s="265"/>
      <c r="G38" s="265"/>
      <c r="H38" s="265"/>
      <c r="I38" s="263"/>
      <c r="J38" s="265"/>
      <c r="K38" s="265"/>
      <c r="L38" s="265"/>
      <c r="M38" s="265"/>
      <c r="N38" s="263">
        <v>0</v>
      </c>
      <c r="O38" s="266"/>
      <c r="P38" s="123">
        <f aca="true" t="shared" si="19" ref="P38:P40">Q38+R38</f>
        <v>0</v>
      </c>
      <c r="Q38" s="279"/>
      <c r="R38" s="266"/>
    </row>
    <row r="39" spans="1:18" s="126" customFormat="1" ht="28.5" customHeight="1">
      <c r="A39" s="133" t="s">
        <v>81</v>
      </c>
      <c r="B39" s="133"/>
      <c r="C39" s="270">
        <f t="shared" si="16"/>
        <v>0</v>
      </c>
      <c r="D39" s="271">
        <f t="shared" si="17"/>
        <v>0</v>
      </c>
      <c r="E39" s="268">
        <f t="shared" si="18"/>
        <v>0</v>
      </c>
      <c r="F39" s="265"/>
      <c r="G39" s="265"/>
      <c r="H39" s="265"/>
      <c r="I39" s="263"/>
      <c r="J39" s="265"/>
      <c r="K39" s="265"/>
      <c r="L39" s="265"/>
      <c r="M39" s="265"/>
      <c r="N39" s="263"/>
      <c r="O39" s="266"/>
      <c r="P39" s="123">
        <f t="shared" si="19"/>
        <v>0</v>
      </c>
      <c r="Q39" s="279"/>
      <c r="R39" s="266"/>
    </row>
    <row r="40" spans="1:18" s="126" customFormat="1" ht="26.25" customHeight="1">
      <c r="A40" s="134" t="s">
        <v>82</v>
      </c>
      <c r="B40" s="134"/>
      <c r="C40" s="284">
        <f t="shared" si="16"/>
        <v>0</v>
      </c>
      <c r="D40" s="285">
        <f t="shared" si="17"/>
        <v>0</v>
      </c>
      <c r="E40" s="286">
        <f t="shared" si="18"/>
        <v>0</v>
      </c>
      <c r="F40" s="287">
        <v>0</v>
      </c>
      <c r="G40" s="287"/>
      <c r="H40" s="287"/>
      <c r="I40" s="288">
        <v>0</v>
      </c>
      <c r="J40" s="287"/>
      <c r="K40" s="287"/>
      <c r="L40" s="287"/>
      <c r="M40" s="287"/>
      <c r="N40" s="288">
        <v>0</v>
      </c>
      <c r="O40" s="289"/>
      <c r="P40" s="290">
        <f t="shared" si="19"/>
        <v>0</v>
      </c>
      <c r="Q40" s="291"/>
      <c r="R40" s="289"/>
    </row>
    <row r="41" spans="3:14" ht="14.25"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</row>
    <row r="42" spans="1:13" ht="19.5" customHeight="1">
      <c r="A42" s="293" t="s">
        <v>83</v>
      </c>
      <c r="B42" s="29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</row>
    <row r="43" spans="1:13" ht="13.5" hidden="1">
      <c r="A43" s="233"/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</row>
    <row r="44" spans="1:13" ht="12.75">
      <c r="A44" s="294" t="s">
        <v>27</v>
      </c>
      <c r="B44" s="294"/>
      <c r="C44" s="294"/>
      <c r="D44" s="294"/>
      <c r="E44" s="294"/>
      <c r="F44" s="295"/>
      <c r="G44" s="296" t="s">
        <v>84</v>
      </c>
      <c r="H44" s="296"/>
      <c r="I44" s="296"/>
      <c r="J44" s="296"/>
      <c r="K44" s="296"/>
      <c r="L44" s="296"/>
      <c r="M44" s="297"/>
    </row>
    <row r="45" spans="1:13" ht="12.75">
      <c r="A45" s="294"/>
      <c r="B45" s="294"/>
      <c r="C45" s="294"/>
      <c r="D45" s="294"/>
      <c r="E45" s="294"/>
      <c r="F45" s="298" t="s">
        <v>85</v>
      </c>
      <c r="G45" s="299" t="s">
        <v>46</v>
      </c>
      <c r="H45" s="300"/>
      <c r="I45" s="300"/>
      <c r="J45" s="300"/>
      <c r="K45" s="301"/>
      <c r="L45" s="302"/>
      <c r="M45" s="297"/>
    </row>
    <row r="46" spans="1:13" ht="12.75">
      <c r="A46" s="294"/>
      <c r="B46" s="294"/>
      <c r="C46" s="294"/>
      <c r="D46" s="294"/>
      <c r="E46" s="294"/>
      <c r="F46" s="298" t="s">
        <v>31</v>
      </c>
      <c r="G46" s="299" t="s">
        <v>86</v>
      </c>
      <c r="H46" s="299" t="s">
        <v>87</v>
      </c>
      <c r="I46" s="299" t="s">
        <v>37</v>
      </c>
      <c r="J46" s="299" t="s">
        <v>38</v>
      </c>
      <c r="K46" s="303" t="s">
        <v>39</v>
      </c>
      <c r="L46" s="304" t="s">
        <v>88</v>
      </c>
      <c r="M46" s="233"/>
    </row>
    <row r="47" spans="1:13" ht="12.75">
      <c r="A47" s="294"/>
      <c r="B47" s="294"/>
      <c r="C47" s="294"/>
      <c r="D47" s="294"/>
      <c r="E47" s="294"/>
      <c r="F47" s="298" t="s">
        <v>34</v>
      </c>
      <c r="G47" s="299" t="s">
        <v>35</v>
      </c>
      <c r="H47" s="299"/>
      <c r="I47" s="305"/>
      <c r="J47" s="303"/>
      <c r="K47" s="306"/>
      <c r="L47" s="304" t="s">
        <v>46</v>
      </c>
      <c r="M47" s="233"/>
    </row>
    <row r="48" spans="1:13" ht="12.75">
      <c r="A48" s="294"/>
      <c r="B48" s="294"/>
      <c r="C48" s="294"/>
      <c r="D48" s="294"/>
      <c r="E48" s="294"/>
      <c r="F48" s="298" t="s">
        <v>89</v>
      </c>
      <c r="G48" s="303" t="s">
        <v>49</v>
      </c>
      <c r="H48" s="305"/>
      <c r="I48" s="299"/>
      <c r="J48" s="301"/>
      <c r="K48" s="232"/>
      <c r="L48" s="302"/>
      <c r="M48" s="233"/>
    </row>
    <row r="49" spans="1:13" ht="13.5">
      <c r="A49" s="294"/>
      <c r="B49" s="294"/>
      <c r="C49" s="294"/>
      <c r="D49" s="294"/>
      <c r="E49" s="294"/>
      <c r="F49" s="307"/>
      <c r="G49" s="308" t="s">
        <v>90</v>
      </c>
      <c r="H49" s="309"/>
      <c r="I49" s="310"/>
      <c r="J49" s="309"/>
      <c r="K49" s="311"/>
      <c r="L49" s="302"/>
      <c r="M49" s="233"/>
    </row>
    <row r="50" spans="1:13" ht="13.5">
      <c r="A50" s="312">
        <v>1</v>
      </c>
      <c r="B50" s="312"/>
      <c r="C50" s="312"/>
      <c r="D50" s="312"/>
      <c r="E50" s="312"/>
      <c r="F50" s="313">
        <v>2</v>
      </c>
      <c r="G50" s="314">
        <v>3</v>
      </c>
      <c r="H50" s="314">
        <v>4</v>
      </c>
      <c r="I50" s="314">
        <v>5</v>
      </c>
      <c r="J50" s="314">
        <v>6</v>
      </c>
      <c r="K50" s="315">
        <v>7</v>
      </c>
      <c r="L50" s="316">
        <v>8</v>
      </c>
      <c r="M50" s="233"/>
    </row>
    <row r="51" spans="1:13" ht="25.5" customHeight="1">
      <c r="A51" s="317" t="s">
        <v>91</v>
      </c>
      <c r="B51" s="317"/>
      <c r="C51" s="317"/>
      <c r="D51" s="317"/>
      <c r="E51" s="317"/>
      <c r="F51" s="318">
        <f aca="true" t="shared" si="20" ref="F51:F54">G51+L51</f>
        <v>0</v>
      </c>
      <c r="G51" s="319">
        <f aca="true" t="shared" si="21" ref="G51:G54">H51+I51+J51+K51</f>
        <v>0</v>
      </c>
      <c r="H51" s="320"/>
      <c r="I51" s="320"/>
      <c r="J51" s="320"/>
      <c r="K51" s="321"/>
      <c r="L51" s="322"/>
      <c r="M51" s="233"/>
    </row>
    <row r="52" spans="1:13" ht="25.5" customHeight="1">
      <c r="A52" s="317" t="s">
        <v>92</v>
      </c>
      <c r="B52" s="317"/>
      <c r="C52" s="317"/>
      <c r="D52" s="317"/>
      <c r="E52" s="317"/>
      <c r="F52" s="323">
        <f t="shared" si="20"/>
        <v>0</v>
      </c>
      <c r="G52" s="324">
        <f t="shared" si="21"/>
        <v>0</v>
      </c>
      <c r="H52" s="325"/>
      <c r="I52" s="325"/>
      <c r="J52" s="325"/>
      <c r="K52" s="326"/>
      <c r="L52" s="327"/>
      <c r="M52" s="233"/>
    </row>
    <row r="53" spans="1:13" ht="25.5" customHeight="1">
      <c r="A53" s="328" t="s">
        <v>93</v>
      </c>
      <c r="B53" s="328"/>
      <c r="C53" s="328"/>
      <c r="D53" s="328"/>
      <c r="E53" s="328"/>
      <c r="F53" s="329">
        <f t="shared" si="20"/>
        <v>0</v>
      </c>
      <c r="G53" s="330">
        <f t="shared" si="21"/>
        <v>0</v>
      </c>
      <c r="H53" s="331"/>
      <c r="I53" s="331"/>
      <c r="J53" s="331"/>
      <c r="K53" s="332"/>
      <c r="L53" s="333"/>
      <c r="M53" s="233"/>
    </row>
    <row r="54" spans="1:13" ht="25.5" customHeight="1">
      <c r="A54" s="334" t="s">
        <v>94</v>
      </c>
      <c r="B54" s="334"/>
      <c r="C54" s="334"/>
      <c r="D54" s="334"/>
      <c r="E54" s="334"/>
      <c r="F54" s="335">
        <f t="shared" si="20"/>
        <v>0</v>
      </c>
      <c r="G54" s="336">
        <f t="shared" si="21"/>
        <v>0</v>
      </c>
      <c r="H54" s="337"/>
      <c r="I54" s="337"/>
      <c r="J54" s="337"/>
      <c r="K54" s="337"/>
      <c r="L54" s="338"/>
      <c r="M54" s="233"/>
    </row>
    <row r="55" spans="1:13" ht="15.75" customHeight="1">
      <c r="A55" s="339"/>
      <c r="B55" s="229"/>
      <c r="C55" s="229"/>
      <c r="D55" s="229"/>
      <c r="E55" s="340"/>
      <c r="F55" s="341"/>
      <c r="G55" s="342"/>
      <c r="H55" s="341"/>
      <c r="I55" s="341"/>
      <c r="J55" s="341"/>
      <c r="K55" s="341"/>
      <c r="L55" s="232"/>
      <c r="M55" s="233"/>
    </row>
    <row r="56" ht="12.75">
      <c r="H56" s="189">
        <f>+'99-zbiorczo'!H56</f>
        <v>0</v>
      </c>
    </row>
    <row r="57" ht="12.75">
      <c r="H57" s="189">
        <f>+'99-zbiorczo'!H57</f>
        <v>0</v>
      </c>
    </row>
    <row r="58" ht="12.75">
      <c r="H58" s="189">
        <f>+'99-zbiorczo'!H58</f>
        <v>0</v>
      </c>
    </row>
    <row r="59" ht="12.75">
      <c r="H59" s="189">
        <f>+'99-zbiorczo'!H59</f>
        <v>0</v>
      </c>
    </row>
    <row r="60" ht="14.25" customHeight="1"/>
    <row r="61" spans="1:11" ht="14.25" customHeight="1">
      <c r="A61" s="234">
        <f>+IF(ISBLANK('99-zbiorczo'!A61:B61),"",'99-zbiorczo'!A61:B61)</f>
        <v>0</v>
      </c>
      <c r="B61" s="234"/>
      <c r="D61" s="343">
        <f>+IF(ISBLANK('99-zbiorczo'!D61),"",+'99-zbiorczo'!D61)</f>
        <v>897420025</v>
      </c>
      <c r="F61" s="197">
        <f>+IF(ISBLANK('99-zbiorczo'!F61),"",'99-zbiorczo'!F61)</f>
        <v>43518</v>
      </c>
      <c r="H61" s="194">
        <f>+IF(ISBLANK('99-zbiorczo'!H61:K61),"",'99-zbiorczo'!H61:K61)</f>
        <v>0</v>
      </c>
      <c r="I61" s="194"/>
      <c r="J61" s="194"/>
      <c r="K61" s="194"/>
    </row>
    <row r="62" spans="1:11" ht="4.5" customHeight="1">
      <c r="A62" s="194" t="s">
        <v>97</v>
      </c>
      <c r="B62" s="194"/>
      <c r="D62" s="41" t="s">
        <v>98</v>
      </c>
      <c r="F62" s="41" t="s">
        <v>98</v>
      </c>
      <c r="H62" s="194" t="s">
        <v>99</v>
      </c>
      <c r="I62" s="194"/>
      <c r="J62" s="194"/>
      <c r="K62" s="194"/>
    </row>
    <row r="63" spans="1:11" ht="14.25" customHeight="1">
      <c r="A63" s="194" t="s">
        <v>100</v>
      </c>
      <c r="B63" s="194"/>
      <c r="D63" s="343" t="s">
        <v>101</v>
      </c>
      <c r="F63" s="41" t="s">
        <v>102</v>
      </c>
      <c r="H63" s="194" t="s">
        <v>103</v>
      </c>
      <c r="I63" s="194"/>
      <c r="J63" s="194"/>
      <c r="K63" s="194"/>
    </row>
    <row r="64" ht="14.25" customHeight="1"/>
    <row r="65" ht="14.25" customHeight="1"/>
    <row r="66" ht="14.25" customHeight="1">
      <c r="H66" s="197"/>
    </row>
    <row r="67" ht="14.25" customHeight="1"/>
    <row r="68" ht="14.25" customHeight="1"/>
    <row r="69" ht="14.25" customHeight="1"/>
    <row r="70" ht="14.25" customHeight="1"/>
    <row r="73" ht="12.75">
      <c r="M73" s="1" t="s">
        <v>104</v>
      </c>
    </row>
  </sheetData>
  <sheetProtection password="D4EF" sheet="1" objects="1" scenarios="1" formatCells="0" formatColumns="0" formatRows="0"/>
  <mergeCells count="30">
    <mergeCell ref="C2:M3"/>
    <mergeCell ref="A3:B4"/>
    <mergeCell ref="C4:M4"/>
    <mergeCell ref="N4:Q8"/>
    <mergeCell ref="A6:B6"/>
    <mergeCell ref="C6:M6"/>
    <mergeCell ref="A8:B8"/>
    <mergeCell ref="C9:E9"/>
    <mergeCell ref="F9:M9"/>
    <mergeCell ref="C10:E10"/>
    <mergeCell ref="C11:E11"/>
    <mergeCell ref="A15:B22"/>
    <mergeCell ref="D15:O16"/>
    <mergeCell ref="P15:R16"/>
    <mergeCell ref="A23:B23"/>
    <mergeCell ref="A39:B39"/>
    <mergeCell ref="A40:B40"/>
    <mergeCell ref="A44:E49"/>
    <mergeCell ref="G44:L44"/>
    <mergeCell ref="A50:E50"/>
    <mergeCell ref="A51:E51"/>
    <mergeCell ref="A52:E52"/>
    <mergeCell ref="A53:E53"/>
    <mergeCell ref="A54:E54"/>
    <mergeCell ref="A61:B61"/>
    <mergeCell ref="H61:K61"/>
    <mergeCell ref="A62:B62"/>
    <mergeCell ref="H62:K62"/>
    <mergeCell ref="A63:B63"/>
    <mergeCell ref="H63:K63"/>
  </mergeCells>
  <conditionalFormatting sqref="P66 P56:P64">
    <cfRule type="cellIs" priority="1" dxfId="1" operator="lessThan" stopIfTrue="1">
      <formula>Q56+R56</formula>
    </cfRule>
  </conditionalFormatting>
  <conditionalFormatting sqref="D66">
    <cfRule type="cellIs" priority="2" dxfId="1" operator="lessThan" stopIfTrue="1">
      <formula>$E$33+$J$33+$K$33</formula>
    </cfRule>
  </conditionalFormatting>
  <conditionalFormatting sqref="P65">
    <cfRule type="cellIs" priority="3" dxfId="1" operator="lessThan" stopIfTrue="1">
      <formula>$Q$24+$R$24</formula>
    </cfRule>
  </conditionalFormatting>
  <conditionalFormatting sqref="D55">
    <cfRule type="cellIs" priority="4" dxfId="1" operator="lessThan" stopIfTrue="1">
      <formula>$E$27+$J$27+$K$27</formula>
    </cfRule>
  </conditionalFormatting>
  <conditionalFormatting sqref="D56:D61 D63:D64">
    <cfRule type="cellIs" priority="5" dxfId="1" operator="lessThan" stopIfTrue="1">
      <formula>$E$31+$J$31+$K$31</formula>
    </cfRule>
  </conditionalFormatting>
  <conditionalFormatting sqref="P55">
    <cfRule type="cellIs" priority="6" dxfId="1" operator="lessThan" stopIfTrue="1">
      <formula>$Q$27+$R$27</formula>
    </cfRule>
  </conditionalFormatting>
  <printOptions horizontalCentered="1"/>
  <pageMargins left="0.39375" right="0.39375" top="0.7875" bottom="0.7875" header="0.5118055555555555" footer="0.39375"/>
  <pageSetup fitToHeight="1" fitToWidth="1" horizontalDpi="300" verticalDpi="300" orientation="landscape" paperSize="9"/>
  <headerFooter alignWithMargins="0">
    <oddFooter>&amp;L&amp;A&amp;C&amp;F&amp;R&amp;9Wydrukowano: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R43"/>
  <sheetViews>
    <sheetView zoomScale="75" zoomScaleNormal="75" workbookViewId="0" topLeftCell="A1">
      <pane xSplit="2" ySplit="23" topLeftCell="C24" activePane="bottomRight" state="frozen"/>
      <selection pane="topLeft" activeCell="A1" sqref="A1"/>
      <selection pane="topRight" activeCell="C1" sqref="C1"/>
      <selection pane="bottomLeft" activeCell="A24" sqref="A24"/>
      <selection pane="bottomRight" activeCell="F50" sqref="F50"/>
    </sheetView>
  </sheetViews>
  <sheetFormatPr defaultColWidth="8.00390625" defaultRowHeight="12.75"/>
  <cols>
    <col min="1" max="2" width="17.75390625" style="1" customWidth="1"/>
    <col min="3" max="18" width="14.75390625" style="1" customWidth="1"/>
    <col min="19" max="16384" width="9.125" style="1" customWidth="1"/>
  </cols>
  <sheetData>
    <row r="1" spans="1:16" ht="13.5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ht="12.75">
      <c r="A2" s="4" t="s">
        <v>1</v>
      </c>
      <c r="B2" s="4"/>
      <c r="C2" s="6" t="s">
        <v>105</v>
      </c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/>
      <c r="Q2" s="8"/>
      <c r="R2" s="9"/>
    </row>
    <row r="3" spans="1:18" ht="48.75" customHeight="1">
      <c r="A3" s="200">
        <f>+IF(ISBLANK(JEDNOSTKA),"",JEDNOSTKA)</f>
        <v>0</v>
      </c>
      <c r="B3" s="20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1" t="s">
        <v>4</v>
      </c>
      <c r="O3" s="12"/>
      <c r="P3" s="12"/>
      <c r="Q3" s="12"/>
      <c r="R3" s="13"/>
    </row>
    <row r="4" spans="1:18" ht="15" customHeight="1">
      <c r="A4" s="200"/>
      <c r="B4" s="200"/>
      <c r="C4" s="201" t="s">
        <v>106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15">
        <f>IF(ISBLANK(Adresat),"",Adresat)</f>
        <v>0</v>
      </c>
      <c r="O4" s="15"/>
      <c r="P4" s="15"/>
      <c r="Q4" s="15"/>
      <c r="R4" s="13"/>
    </row>
    <row r="5" spans="1:18" ht="12.75">
      <c r="A5" s="16" t="s">
        <v>6</v>
      </c>
      <c r="C5" s="201" t="s">
        <v>109</v>
      </c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15"/>
      <c r="O5" s="15"/>
      <c r="P5" s="15"/>
      <c r="Q5" s="15"/>
      <c r="R5" s="13"/>
    </row>
    <row r="6" spans="1:18" ht="26.25" customHeight="1">
      <c r="A6" s="202">
        <f>+IF(ISBLANK('99-zbiorczo'!A6:B6),"",'99-zbiorczo'!A6:B6)</f>
        <v>0</v>
      </c>
      <c r="B6" s="202"/>
      <c r="C6" s="19" t="s">
        <v>8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5"/>
      <c r="O6" s="15"/>
      <c r="P6" s="15"/>
      <c r="Q6" s="15"/>
      <c r="R6" s="13"/>
    </row>
    <row r="7" spans="1:18" ht="16.5" customHeight="1">
      <c r="A7" s="4" t="s">
        <v>9</v>
      </c>
      <c r="B7" s="203"/>
      <c r="C7" s="20" t="s">
        <v>10</v>
      </c>
      <c r="L7" s="12"/>
      <c r="M7" s="13"/>
      <c r="N7" s="15"/>
      <c r="O7" s="15"/>
      <c r="P7" s="15"/>
      <c r="Q7" s="15"/>
      <c r="R7" s="13"/>
    </row>
    <row r="8" spans="1:18" ht="20.25" customHeight="1">
      <c r="A8" s="204">
        <f>+IF(ISBLANK(REGON),"",+REGON)</f>
        <v>538248</v>
      </c>
      <c r="B8" s="204"/>
      <c r="C8" s="205">
        <f>+IF(ISBLANK(LID),"",LID)</f>
        <v>0</v>
      </c>
      <c r="D8" s="24"/>
      <c r="E8" s="25"/>
      <c r="F8" s="26" t="s">
        <v>11</v>
      </c>
      <c r="G8" s="26"/>
      <c r="H8" s="206">
        <f>+IF(ISBLANK(KWARTAL),"",+KWARTAL)</f>
        <v>4</v>
      </c>
      <c r="I8" s="28" t="s">
        <v>12</v>
      </c>
      <c r="J8" s="207" t="s">
        <v>13</v>
      </c>
      <c r="K8" s="208">
        <f>+IF(ISBLANK(ROK),"",+ROK)</f>
        <v>2018</v>
      </c>
      <c r="L8" s="30"/>
      <c r="M8" s="13"/>
      <c r="N8" s="15"/>
      <c r="O8" s="15"/>
      <c r="P8" s="15"/>
      <c r="Q8" s="15"/>
      <c r="R8" s="13"/>
    </row>
    <row r="9" spans="1:18" ht="13.5" customHeight="1">
      <c r="A9" s="31" t="s">
        <v>14</v>
      </c>
      <c r="B9" s="32"/>
      <c r="C9" s="209">
        <f>+IF(ISBLANK(NZW_WOJ),"",NZW_WOJ)</f>
        <v>0</v>
      </c>
      <c r="D9" s="209"/>
      <c r="E9" s="209"/>
      <c r="F9" s="34"/>
      <c r="G9" s="35"/>
      <c r="H9" s="36" t="s">
        <v>15</v>
      </c>
      <c r="I9" s="35"/>
      <c r="J9" s="35"/>
      <c r="K9" s="37"/>
      <c r="L9" s="12"/>
      <c r="M9" s="38"/>
      <c r="N9" s="11"/>
      <c r="O9" s="12"/>
      <c r="P9" s="12"/>
      <c r="Q9" s="12"/>
      <c r="R9" s="13"/>
    </row>
    <row r="10" spans="1:18" ht="13.5" customHeight="1">
      <c r="A10" s="31" t="s">
        <v>16</v>
      </c>
      <c r="B10" s="32"/>
      <c r="C10" s="33">
        <f>+IF(ISBLANK(NZW_POW),"",NZW_POW)</f>
        <v>0</v>
      </c>
      <c r="D10" s="33"/>
      <c r="E10" s="33"/>
      <c r="F10" s="39" t="s">
        <v>17</v>
      </c>
      <c r="G10" s="40" t="s">
        <v>18</v>
      </c>
      <c r="H10" s="40" t="s">
        <v>19</v>
      </c>
      <c r="I10" s="40" t="s">
        <v>20</v>
      </c>
      <c r="J10" s="40" t="s">
        <v>21</v>
      </c>
      <c r="K10" s="41" t="s">
        <v>22</v>
      </c>
      <c r="L10" s="42" t="s">
        <v>23</v>
      </c>
      <c r="M10" s="43" t="s">
        <v>24</v>
      </c>
      <c r="N10" s="11"/>
      <c r="O10" s="12"/>
      <c r="P10" s="12"/>
      <c r="Q10" s="12"/>
      <c r="R10" s="13"/>
    </row>
    <row r="11" spans="1:18" ht="13.5" customHeight="1">
      <c r="A11" s="44" t="s">
        <v>25</v>
      </c>
      <c r="B11" s="25"/>
      <c r="C11" s="45">
        <f>+IF(ISBLANK(NZW_GMINY),"",NZW_GMINY)</f>
        <v>0</v>
      </c>
      <c r="D11" s="45"/>
      <c r="E11" s="45"/>
      <c r="F11" s="210">
        <f>+IF(ISBLANK(WKOD),"",WKOD)</f>
        <v>28</v>
      </c>
      <c r="G11" s="211">
        <f>+IF(ISBLANK(PK),"",PK)</f>
        <v>10</v>
      </c>
      <c r="H11" s="211">
        <f>+IF(ISBLANK(GK),"",GK)</f>
        <v>4</v>
      </c>
      <c r="I11" s="212">
        <f>+IF(ISBLANK(GT),"",GT)</f>
        <v>2</v>
      </c>
      <c r="J11" s="213"/>
      <c r="K11" s="144"/>
      <c r="L11" s="50">
        <v>42</v>
      </c>
      <c r="M11" s="214"/>
      <c r="N11" s="52"/>
      <c r="O11" s="24"/>
      <c r="P11" s="24"/>
      <c r="Q11" s="24"/>
      <c r="R11" s="53"/>
    </row>
    <row r="12" spans="1:14" ht="12.75">
      <c r="A12" s="8"/>
      <c r="B12" s="8"/>
      <c r="C12" s="8"/>
      <c r="D12" s="8"/>
      <c r="E12" s="54"/>
      <c r="F12" s="8"/>
      <c r="G12" s="8"/>
      <c r="H12" s="8"/>
      <c r="I12" s="54"/>
      <c r="J12" s="56"/>
      <c r="K12" s="8"/>
      <c r="L12" s="8"/>
      <c r="M12" s="8"/>
      <c r="N12" s="54"/>
    </row>
    <row r="13" spans="1:14" ht="19.5" customHeight="1">
      <c r="A13" s="57" t="s">
        <v>26</v>
      </c>
      <c r="B13" s="57"/>
      <c r="M13" s="12"/>
      <c r="N13" s="12"/>
    </row>
    <row r="14" ht="13.5" hidden="1"/>
    <row r="15" spans="1:18" ht="12.75">
      <c r="A15" s="59" t="s">
        <v>27</v>
      </c>
      <c r="B15" s="59"/>
      <c r="C15" s="60"/>
      <c r="D15" s="61" t="s">
        <v>28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 t="s">
        <v>29</v>
      </c>
      <c r="Q15" s="61"/>
      <c r="R15" s="61"/>
    </row>
    <row r="16" spans="1:18" ht="14.25" customHeight="1">
      <c r="A16" s="59"/>
      <c r="B16" s="59"/>
      <c r="C16" s="62" t="s">
        <v>30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1:18" ht="12.75">
      <c r="A17" s="59"/>
      <c r="B17" s="59"/>
      <c r="C17" s="62" t="s">
        <v>31</v>
      </c>
      <c r="D17" s="16"/>
      <c r="E17" s="63" t="s">
        <v>32</v>
      </c>
      <c r="F17" s="64"/>
      <c r="G17" s="64"/>
      <c r="H17" s="64"/>
      <c r="I17" s="64"/>
      <c r="J17" s="65"/>
      <c r="K17" s="64"/>
      <c r="L17" s="66"/>
      <c r="M17" s="67"/>
      <c r="N17" s="67"/>
      <c r="O17" s="68" t="s">
        <v>33</v>
      </c>
      <c r="P17" s="69"/>
      <c r="Q17" s="64"/>
      <c r="R17" s="70"/>
    </row>
    <row r="18" spans="1:18" ht="12.75">
      <c r="A18" s="59"/>
      <c r="B18" s="59"/>
      <c r="C18" s="62" t="s">
        <v>34</v>
      </c>
      <c r="D18" s="71" t="s">
        <v>34</v>
      </c>
      <c r="E18" s="63" t="s">
        <v>35</v>
      </c>
      <c r="F18" s="72" t="s">
        <v>36</v>
      </c>
      <c r="G18" s="72" t="s">
        <v>37</v>
      </c>
      <c r="H18" s="63" t="s">
        <v>38</v>
      </c>
      <c r="I18" s="72" t="s">
        <v>39</v>
      </c>
      <c r="J18" s="63" t="s">
        <v>40</v>
      </c>
      <c r="K18" s="73" t="s">
        <v>41</v>
      </c>
      <c r="L18" s="74" t="s">
        <v>42</v>
      </c>
      <c r="M18" s="75" t="s">
        <v>43</v>
      </c>
      <c r="N18" s="72" t="s">
        <v>44</v>
      </c>
      <c r="O18" s="76" t="s">
        <v>45</v>
      </c>
      <c r="P18" s="16"/>
      <c r="Q18" s="63" t="s">
        <v>46</v>
      </c>
      <c r="R18" s="77" t="s">
        <v>42</v>
      </c>
    </row>
    <row r="19" spans="1:18" ht="12.75">
      <c r="A19" s="59"/>
      <c r="B19" s="59"/>
      <c r="C19" s="78" t="s">
        <v>47</v>
      </c>
      <c r="D19" s="71" t="s">
        <v>48</v>
      </c>
      <c r="E19" s="63" t="s">
        <v>49</v>
      </c>
      <c r="F19" s="79"/>
      <c r="G19" s="79"/>
      <c r="H19" s="79"/>
      <c r="I19" s="80"/>
      <c r="J19" s="63" t="s">
        <v>50</v>
      </c>
      <c r="K19" s="73"/>
      <c r="L19" s="74" t="s">
        <v>51</v>
      </c>
      <c r="M19" s="72" t="s">
        <v>52</v>
      </c>
      <c r="N19" s="72" t="s">
        <v>53</v>
      </c>
      <c r="O19" s="76" t="s">
        <v>54</v>
      </c>
      <c r="P19" s="71" t="s">
        <v>34</v>
      </c>
      <c r="Q19" s="63" t="s">
        <v>55</v>
      </c>
      <c r="R19" s="76" t="s">
        <v>46</v>
      </c>
    </row>
    <row r="20" spans="1:18" ht="12.75">
      <c r="A20" s="59"/>
      <c r="B20" s="59"/>
      <c r="C20" s="16"/>
      <c r="D20" s="71" t="s">
        <v>56</v>
      </c>
      <c r="E20" s="81" t="s">
        <v>34</v>
      </c>
      <c r="F20" s="63"/>
      <c r="G20" s="63"/>
      <c r="H20" s="63"/>
      <c r="I20" s="63"/>
      <c r="J20" s="82"/>
      <c r="K20" s="79"/>
      <c r="L20" s="74" t="s">
        <v>33</v>
      </c>
      <c r="M20" s="75"/>
      <c r="N20" s="75"/>
      <c r="O20" s="76" t="s">
        <v>57</v>
      </c>
      <c r="P20" s="16"/>
      <c r="Q20" s="63" t="s">
        <v>58</v>
      </c>
      <c r="R20" s="77" t="s">
        <v>59</v>
      </c>
    </row>
    <row r="21" spans="1:18" ht="12.75">
      <c r="A21" s="59"/>
      <c r="B21" s="59"/>
      <c r="C21" s="16"/>
      <c r="D21" s="16"/>
      <c r="E21" s="81" t="s">
        <v>60</v>
      </c>
      <c r="F21" s="82"/>
      <c r="G21" s="63"/>
      <c r="H21" s="82"/>
      <c r="I21" s="63"/>
      <c r="J21" s="82"/>
      <c r="K21" s="79"/>
      <c r="L21" s="74" t="s">
        <v>61</v>
      </c>
      <c r="M21" s="75"/>
      <c r="N21" s="75"/>
      <c r="O21" s="76" t="s">
        <v>62</v>
      </c>
      <c r="P21" s="71" t="s">
        <v>63</v>
      </c>
      <c r="Q21" s="63" t="s">
        <v>64</v>
      </c>
      <c r="R21" s="77"/>
    </row>
    <row r="22" spans="1:18" ht="13.5">
      <c r="A22" s="59"/>
      <c r="B22" s="59"/>
      <c r="C22" s="84"/>
      <c r="D22" s="84"/>
      <c r="E22" s="81"/>
      <c r="F22" s="85"/>
      <c r="G22" s="85"/>
      <c r="H22" s="85"/>
      <c r="I22" s="85"/>
      <c r="J22" s="85"/>
      <c r="K22" s="86"/>
      <c r="L22" s="87"/>
      <c r="M22" s="75"/>
      <c r="N22" s="75"/>
      <c r="O22" s="76" t="s">
        <v>65</v>
      </c>
      <c r="P22" s="84"/>
      <c r="Q22" s="85"/>
      <c r="R22" s="88"/>
    </row>
    <row r="23" spans="1:18" ht="13.5">
      <c r="A23" s="215">
        <v>1</v>
      </c>
      <c r="B23" s="215"/>
      <c r="C23" s="216">
        <v>2</v>
      </c>
      <c r="D23" s="216">
        <v>3</v>
      </c>
      <c r="E23" s="217">
        <v>4</v>
      </c>
      <c r="F23" s="217">
        <v>5</v>
      </c>
      <c r="G23" s="217">
        <v>6</v>
      </c>
      <c r="H23" s="217">
        <v>7</v>
      </c>
      <c r="I23" s="217">
        <v>8</v>
      </c>
      <c r="J23" s="217">
        <v>9</v>
      </c>
      <c r="K23" s="218">
        <v>10</v>
      </c>
      <c r="L23" s="219">
        <v>11</v>
      </c>
      <c r="M23" s="219">
        <v>12</v>
      </c>
      <c r="N23" s="219">
        <v>13</v>
      </c>
      <c r="O23" s="220">
        <v>14</v>
      </c>
      <c r="P23" s="216">
        <v>15</v>
      </c>
      <c r="Q23" s="217">
        <v>16</v>
      </c>
      <c r="R23" s="221">
        <v>17</v>
      </c>
    </row>
    <row r="24" spans="1:18" ht="18" customHeight="1">
      <c r="A24" s="222" t="s">
        <v>108</v>
      </c>
      <c r="B24" s="222"/>
      <c r="C24" s="223">
        <f>+D24+P24</f>
        <v>0</v>
      </c>
      <c r="D24" s="344">
        <f>+E24+SUM(J24:O24)</f>
        <v>0</v>
      </c>
      <c r="E24" s="225">
        <f>+SUM(F24:I24)</f>
        <v>0</v>
      </c>
      <c r="F24" s="345"/>
      <c r="G24" s="345"/>
      <c r="H24" s="345"/>
      <c r="I24" s="345"/>
      <c r="J24" s="345"/>
      <c r="K24" s="345"/>
      <c r="L24" s="345"/>
      <c r="M24" s="345"/>
      <c r="N24" s="345"/>
      <c r="O24" s="346"/>
      <c r="P24" s="224">
        <f>+Q24+R24</f>
        <v>0</v>
      </c>
      <c r="Q24" s="345"/>
      <c r="R24" s="346"/>
    </row>
    <row r="25" spans="1:13" ht="15.75" customHeight="1">
      <c r="A25" s="228"/>
      <c r="B25" s="229"/>
      <c r="C25" s="229"/>
      <c r="D25" s="229"/>
      <c r="E25" s="229"/>
      <c r="F25" s="230"/>
      <c r="G25" s="231"/>
      <c r="H25" s="230"/>
      <c r="I25" s="230"/>
      <c r="J25" s="230"/>
      <c r="K25" s="230"/>
      <c r="L25" s="232"/>
      <c r="M25" s="233"/>
    </row>
    <row r="26" ht="12.75">
      <c r="H26" s="189">
        <f>+'99-zbiorczo'!H56</f>
        <v>0</v>
      </c>
    </row>
    <row r="27" ht="12.75">
      <c r="H27" s="189">
        <f>+'99-zbiorczo'!H57</f>
        <v>0</v>
      </c>
    </row>
    <row r="28" ht="12.75">
      <c r="H28" s="189">
        <f>+'99-zbiorczo'!H58</f>
        <v>0</v>
      </c>
    </row>
    <row r="29" ht="12.75">
      <c r="H29" s="189">
        <f>+'99-zbiorczo'!H59</f>
        <v>0</v>
      </c>
    </row>
    <row r="30" ht="14.25" customHeight="1"/>
    <row r="31" spans="1:11" ht="14.25" customHeight="1">
      <c r="A31" s="234">
        <f>+IF(ISBLANK('99-zbiorczo'!A61:B61),"",'99-zbiorczo'!A61:B61)</f>
        <v>0</v>
      </c>
      <c r="B31" s="234"/>
      <c r="D31" s="41">
        <f>+IF(ISBLANK('99-zbiorczo'!D61),"",+'99-zbiorczo'!D61)</f>
        <v>897420025</v>
      </c>
      <c r="F31" s="197">
        <f>+IF(ISBLANK('99-zbiorczo'!F61),"",'99-zbiorczo'!F61)</f>
        <v>43518</v>
      </c>
      <c r="H31" s="194">
        <f>+IF(ISBLANK('99-zbiorczo'!H61:K61),"",'99-zbiorczo'!H61:K61)</f>
        <v>0</v>
      </c>
      <c r="I31" s="194"/>
      <c r="J31" s="194"/>
      <c r="K31" s="194"/>
    </row>
    <row r="32" spans="1:11" ht="4.5" customHeight="1">
      <c r="A32" s="194" t="s">
        <v>97</v>
      </c>
      <c r="B32" s="194"/>
      <c r="D32" s="41" t="s">
        <v>98</v>
      </c>
      <c r="F32" s="41" t="s">
        <v>98</v>
      </c>
      <c r="H32" s="194" t="s">
        <v>99</v>
      </c>
      <c r="I32" s="194"/>
      <c r="J32" s="194"/>
      <c r="K32" s="194"/>
    </row>
    <row r="33" spans="1:11" ht="14.25" customHeight="1">
      <c r="A33" s="194" t="s">
        <v>100</v>
      </c>
      <c r="B33" s="194"/>
      <c r="D33" s="41" t="s">
        <v>101</v>
      </c>
      <c r="F33" s="41" t="s">
        <v>102</v>
      </c>
      <c r="H33" s="194" t="s">
        <v>103</v>
      </c>
      <c r="I33" s="194"/>
      <c r="J33" s="194"/>
      <c r="K33" s="194"/>
    </row>
    <row r="34" ht="14.25" customHeight="1"/>
    <row r="35" ht="14.25" customHeight="1"/>
    <row r="36" ht="14.25" customHeight="1">
      <c r="H36" s="197"/>
    </row>
    <row r="37" ht="14.25" customHeight="1"/>
    <row r="38" ht="14.25" customHeight="1"/>
    <row r="39" ht="14.25" customHeight="1"/>
    <row r="40" ht="14.25" customHeight="1"/>
    <row r="43" ht="12.75">
      <c r="M43" s="1" t="s">
        <v>104</v>
      </c>
    </row>
  </sheetData>
  <sheetProtection password="D4EF" sheet="1" objects="1" scenarios="1" formatCells="0" formatColumns="0" formatRows="0"/>
  <mergeCells count="22">
    <mergeCell ref="C2:M3"/>
    <mergeCell ref="A3:B4"/>
    <mergeCell ref="C4:M4"/>
    <mergeCell ref="N4:Q8"/>
    <mergeCell ref="C5:M5"/>
    <mergeCell ref="A6:B6"/>
    <mergeCell ref="C6:M6"/>
    <mergeCell ref="A8:B8"/>
    <mergeCell ref="C9:E9"/>
    <mergeCell ref="C10:E10"/>
    <mergeCell ref="C11:E11"/>
    <mergeCell ref="A15:B22"/>
    <mergeCell ref="D15:O16"/>
    <mergeCell ref="P15:R16"/>
    <mergeCell ref="A23:B23"/>
    <mergeCell ref="A24:B24"/>
    <mergeCell ref="A31:B31"/>
    <mergeCell ref="H31:K31"/>
    <mergeCell ref="A32:B32"/>
    <mergeCell ref="H32:K32"/>
    <mergeCell ref="A33:B33"/>
    <mergeCell ref="H33:K33"/>
  </mergeCells>
  <printOptions horizontalCentered="1"/>
  <pageMargins left="0.39375" right="0.39375" top="0.7875" bottom="0.7875" header="0.5118055555555555" footer="0.39375"/>
  <pageSetup fitToHeight="1" fitToWidth="1" horizontalDpi="300" verticalDpi="300" orientation="landscape" paperSize="9"/>
  <headerFooter alignWithMargins="0">
    <oddFooter>&amp;L&amp;A&amp;C&amp;F&amp;R&amp;9Wydrukowano: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R73"/>
  <sheetViews>
    <sheetView zoomScale="75" zoomScaleNormal="75" workbookViewId="0" topLeftCell="A1">
      <pane xSplit="2" ySplit="23" topLeftCell="C53" activePane="bottomRight" state="frozen"/>
      <selection pane="topLeft" activeCell="A1" sqref="A1"/>
      <selection pane="topRight" activeCell="C1" sqref="C1"/>
      <selection pane="bottomLeft" activeCell="A53" sqref="A53"/>
      <selection pane="bottomRight" activeCell="A61" sqref="A61"/>
    </sheetView>
  </sheetViews>
  <sheetFormatPr defaultColWidth="8.00390625" defaultRowHeight="12.75"/>
  <cols>
    <col min="1" max="2" width="17.75390625" style="1" customWidth="1"/>
    <col min="3" max="18" width="14.75390625" style="1" customWidth="1"/>
    <col min="19" max="16384" width="9.125" style="1" customWidth="1"/>
  </cols>
  <sheetData>
    <row r="1" spans="1:16" ht="13.5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ht="12.75">
      <c r="A2" s="4" t="s">
        <v>1</v>
      </c>
      <c r="B2" s="4"/>
      <c r="C2" s="6" t="s">
        <v>2</v>
      </c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/>
      <c r="Q2" s="8"/>
      <c r="R2" s="9"/>
    </row>
    <row r="3" spans="1:18" ht="48.75" customHeight="1">
      <c r="A3" s="347">
        <f>+IF(ISBLANK(JEDNOSTKA),"",+JEDNOSTKA)</f>
        <v>0</v>
      </c>
      <c r="B3" s="34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1" t="s">
        <v>4</v>
      </c>
      <c r="O3" s="12"/>
      <c r="P3" s="12"/>
      <c r="Q3" s="12"/>
      <c r="R3" s="13"/>
    </row>
    <row r="4" spans="1:18" ht="15" customHeight="1">
      <c r="A4" s="347"/>
      <c r="B4" s="347"/>
      <c r="C4" s="348" t="s">
        <v>111</v>
      </c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15">
        <f>IF(ISBLANK(Adresat),"",Adresat)</f>
        <v>0</v>
      </c>
      <c r="O4" s="15"/>
      <c r="P4" s="15"/>
      <c r="Q4" s="15"/>
      <c r="R4" s="13"/>
    </row>
    <row r="5" spans="1:18" ht="12.75">
      <c r="A5" s="16" t="s">
        <v>6</v>
      </c>
      <c r="C5" s="11"/>
      <c r="G5" s="235"/>
      <c r="L5" s="12"/>
      <c r="M5" s="13"/>
      <c r="N5" s="15"/>
      <c r="O5" s="15"/>
      <c r="P5" s="15"/>
      <c r="Q5" s="15"/>
      <c r="R5" s="13"/>
    </row>
    <row r="6" spans="1:18" ht="26.25" customHeight="1">
      <c r="A6" s="202">
        <f>+IF(ISBLANK('99-zbiorczo'!A6:B6),"",'99-zbiorczo'!A6:B6)</f>
        <v>0</v>
      </c>
      <c r="B6" s="202"/>
      <c r="C6" s="19" t="s">
        <v>8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5"/>
      <c r="O6" s="15"/>
      <c r="P6" s="15"/>
      <c r="Q6" s="15"/>
      <c r="R6" s="13"/>
    </row>
    <row r="7" spans="1:18" ht="16.5" customHeight="1">
      <c r="A7" s="4" t="s">
        <v>9</v>
      </c>
      <c r="B7" s="203"/>
      <c r="C7" s="20" t="s">
        <v>10</v>
      </c>
      <c r="H7" s="349"/>
      <c r="L7" s="12"/>
      <c r="M7" s="13"/>
      <c r="N7" s="15"/>
      <c r="O7" s="15"/>
      <c r="P7" s="15"/>
      <c r="Q7" s="15"/>
      <c r="R7" s="13"/>
    </row>
    <row r="8" spans="1:18" ht="20.25" customHeight="1">
      <c r="A8" s="204">
        <f>+IF(ISBLANK(REGON),"",+REGON)</f>
        <v>538248</v>
      </c>
      <c r="B8" s="204"/>
      <c r="C8" s="205">
        <f>+IF(ISBLANK(LID),"",LID)</f>
        <v>0</v>
      </c>
      <c r="D8" s="24"/>
      <c r="E8" s="25"/>
      <c r="F8" s="26" t="s">
        <v>11</v>
      </c>
      <c r="G8" s="26"/>
      <c r="H8" s="206">
        <f>+IF(ISBLANK(KWARTAL),"",+KWARTAL)</f>
        <v>4</v>
      </c>
      <c r="I8" s="28" t="s">
        <v>12</v>
      </c>
      <c r="J8" s="207" t="s">
        <v>13</v>
      </c>
      <c r="K8" s="208">
        <f>+IF(ISBLANK(ROK),"",+ROK)</f>
        <v>2018</v>
      </c>
      <c r="L8" s="30"/>
      <c r="M8" s="13"/>
      <c r="N8" s="15"/>
      <c r="O8" s="15"/>
      <c r="P8" s="15"/>
      <c r="Q8" s="15"/>
      <c r="R8" s="13"/>
    </row>
    <row r="9" spans="1:18" ht="13.5" customHeight="1">
      <c r="A9" s="31" t="s">
        <v>14</v>
      </c>
      <c r="B9" s="32"/>
      <c r="C9" s="209">
        <f>+IF(ISBLANK(NZW_WOJ),"",NZW_WOJ)</f>
        <v>0</v>
      </c>
      <c r="D9" s="209"/>
      <c r="E9" s="209"/>
      <c r="F9" s="34"/>
      <c r="G9" s="35"/>
      <c r="H9" s="36" t="s">
        <v>15</v>
      </c>
      <c r="I9" s="35"/>
      <c r="J9" s="35"/>
      <c r="K9" s="37"/>
      <c r="L9" s="12"/>
      <c r="M9" s="38"/>
      <c r="N9" s="11"/>
      <c r="O9" s="12"/>
      <c r="P9" s="12"/>
      <c r="Q9" s="12"/>
      <c r="R9" s="13"/>
    </row>
    <row r="10" spans="1:18" ht="13.5" customHeight="1">
      <c r="A10" s="31" t="s">
        <v>16</v>
      </c>
      <c r="B10" s="32"/>
      <c r="C10" s="33">
        <f>+IF(ISBLANK(NZW_POW),"",NZW_POW)</f>
        <v>0</v>
      </c>
      <c r="D10" s="33"/>
      <c r="E10" s="33"/>
      <c r="F10" s="39" t="s">
        <v>17</v>
      </c>
      <c r="G10" s="40" t="s">
        <v>18</v>
      </c>
      <c r="H10" s="40" t="s">
        <v>19</v>
      </c>
      <c r="I10" s="40" t="s">
        <v>20</v>
      </c>
      <c r="J10" s="40" t="s">
        <v>21</v>
      </c>
      <c r="K10" s="41" t="s">
        <v>22</v>
      </c>
      <c r="L10" s="42" t="s">
        <v>23</v>
      </c>
      <c r="M10" s="43" t="s">
        <v>24</v>
      </c>
      <c r="N10" s="11"/>
      <c r="O10" s="12"/>
      <c r="P10" s="12"/>
      <c r="Q10" s="12"/>
      <c r="R10" s="13"/>
    </row>
    <row r="11" spans="1:18" ht="13.5" customHeight="1">
      <c r="A11" s="44" t="s">
        <v>25</v>
      </c>
      <c r="B11" s="25"/>
      <c r="C11" s="45">
        <f>+IF(ISBLANK(NZW_GMINY),"",NZW_GMINY)</f>
        <v>0</v>
      </c>
      <c r="D11" s="45"/>
      <c r="E11" s="45"/>
      <c r="F11" s="210">
        <f>+IF(ISBLANK(WKOD),"",WKOD)</f>
        <v>28</v>
      </c>
      <c r="G11" s="211">
        <f>+IF(ISBLANK(PK),"",PK)</f>
        <v>10</v>
      </c>
      <c r="H11" s="211">
        <f>+IF(ISBLANK(GK),"",GK)</f>
        <v>4</v>
      </c>
      <c r="I11" s="212">
        <f>+IF(ISBLANK(GT),"",GT)</f>
        <v>2</v>
      </c>
      <c r="J11" s="213"/>
      <c r="K11" s="144"/>
      <c r="L11" s="50">
        <v>62</v>
      </c>
      <c r="M11" s="214"/>
      <c r="N11" s="52"/>
      <c r="O11" s="24"/>
      <c r="P11" s="24"/>
      <c r="Q11" s="24"/>
      <c r="R11" s="53"/>
    </row>
    <row r="12" spans="1:14" ht="12.75">
      <c r="A12" s="8"/>
      <c r="B12" s="8"/>
      <c r="C12" s="8"/>
      <c r="D12" s="8"/>
      <c r="E12" s="54"/>
      <c r="F12" s="8"/>
      <c r="G12" s="8"/>
      <c r="H12" s="8"/>
      <c r="I12" s="54"/>
      <c r="J12" s="56"/>
      <c r="K12" s="8"/>
      <c r="L12" s="8"/>
      <c r="M12" s="8"/>
      <c r="N12" s="54"/>
    </row>
    <row r="13" spans="1:14" ht="19.5" customHeight="1">
      <c r="A13" s="57" t="s">
        <v>26</v>
      </c>
      <c r="B13" s="57"/>
      <c r="M13" s="12"/>
      <c r="N13" s="12"/>
    </row>
    <row r="14" ht="13.5" hidden="1"/>
    <row r="15" spans="1:18" ht="12.75">
      <c r="A15" s="59" t="s">
        <v>27</v>
      </c>
      <c r="B15" s="59"/>
      <c r="C15" s="60"/>
      <c r="D15" s="61" t="s">
        <v>28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 t="s">
        <v>29</v>
      </c>
      <c r="Q15" s="61"/>
      <c r="R15" s="61"/>
    </row>
    <row r="16" spans="1:18" ht="12.75">
      <c r="A16" s="59"/>
      <c r="B16" s="59"/>
      <c r="C16" s="62" t="s">
        <v>30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1:18" ht="12.75">
      <c r="A17" s="59"/>
      <c r="B17" s="59"/>
      <c r="C17" s="62" t="s">
        <v>31</v>
      </c>
      <c r="D17" s="16"/>
      <c r="E17" s="63" t="s">
        <v>32</v>
      </c>
      <c r="F17" s="64"/>
      <c r="G17" s="64"/>
      <c r="H17" s="64"/>
      <c r="I17" s="64"/>
      <c r="J17" s="65"/>
      <c r="K17" s="64"/>
      <c r="L17" s="66"/>
      <c r="M17" s="67"/>
      <c r="N17" s="67"/>
      <c r="O17" s="68" t="s">
        <v>33</v>
      </c>
      <c r="P17" s="69"/>
      <c r="Q17" s="64"/>
      <c r="R17" s="70"/>
    </row>
    <row r="18" spans="1:18" ht="12.75">
      <c r="A18" s="59"/>
      <c r="B18" s="59"/>
      <c r="C18" s="62" t="s">
        <v>34</v>
      </c>
      <c r="D18" s="71" t="s">
        <v>34</v>
      </c>
      <c r="E18" s="63" t="s">
        <v>35</v>
      </c>
      <c r="F18" s="72" t="s">
        <v>36</v>
      </c>
      <c r="G18" s="72" t="s">
        <v>37</v>
      </c>
      <c r="H18" s="63" t="s">
        <v>38</v>
      </c>
      <c r="I18" s="72" t="s">
        <v>39</v>
      </c>
      <c r="J18" s="63" t="s">
        <v>40</v>
      </c>
      <c r="K18" s="73" t="s">
        <v>41</v>
      </c>
      <c r="L18" s="74" t="s">
        <v>42</v>
      </c>
      <c r="M18" s="75" t="s">
        <v>43</v>
      </c>
      <c r="N18" s="72" t="s">
        <v>44</v>
      </c>
      <c r="O18" s="76" t="s">
        <v>45</v>
      </c>
      <c r="P18" s="16"/>
      <c r="Q18" s="63" t="s">
        <v>46</v>
      </c>
      <c r="R18" s="77" t="s">
        <v>42</v>
      </c>
    </row>
    <row r="19" spans="1:18" ht="12.75">
      <c r="A19" s="59"/>
      <c r="B19" s="59"/>
      <c r="C19" s="78" t="s">
        <v>47</v>
      </c>
      <c r="D19" s="71" t="s">
        <v>48</v>
      </c>
      <c r="E19" s="63" t="s">
        <v>49</v>
      </c>
      <c r="F19" s="79"/>
      <c r="G19" s="79"/>
      <c r="H19" s="79"/>
      <c r="I19" s="80"/>
      <c r="J19" s="63" t="s">
        <v>50</v>
      </c>
      <c r="K19" s="73"/>
      <c r="L19" s="74" t="s">
        <v>51</v>
      </c>
      <c r="M19" s="72" t="s">
        <v>52</v>
      </c>
      <c r="N19" s="72" t="s">
        <v>53</v>
      </c>
      <c r="O19" s="76" t="s">
        <v>54</v>
      </c>
      <c r="P19" s="71" t="s">
        <v>34</v>
      </c>
      <c r="Q19" s="63" t="s">
        <v>55</v>
      </c>
      <c r="R19" s="76" t="s">
        <v>46</v>
      </c>
    </row>
    <row r="20" spans="1:18" ht="12.75">
      <c r="A20" s="59"/>
      <c r="B20" s="59"/>
      <c r="C20" s="16"/>
      <c r="D20" s="71" t="s">
        <v>56</v>
      </c>
      <c r="E20" s="81" t="s">
        <v>34</v>
      </c>
      <c r="F20" s="63"/>
      <c r="G20" s="63"/>
      <c r="H20" s="63"/>
      <c r="I20" s="63"/>
      <c r="J20" s="82"/>
      <c r="K20" s="79"/>
      <c r="L20" s="74" t="s">
        <v>33</v>
      </c>
      <c r="M20" s="75"/>
      <c r="N20" s="75"/>
      <c r="O20" s="76" t="s">
        <v>57</v>
      </c>
      <c r="P20" s="16"/>
      <c r="Q20" s="63" t="s">
        <v>58</v>
      </c>
      <c r="R20" s="77" t="s">
        <v>59</v>
      </c>
    </row>
    <row r="21" spans="1:18" ht="12.75">
      <c r="A21" s="59"/>
      <c r="B21" s="59"/>
      <c r="C21" s="16"/>
      <c r="D21" s="16"/>
      <c r="E21" s="81" t="s">
        <v>60</v>
      </c>
      <c r="F21" s="82"/>
      <c r="G21" s="63"/>
      <c r="H21" s="82"/>
      <c r="I21" s="63"/>
      <c r="J21" s="82"/>
      <c r="K21" s="79"/>
      <c r="L21" s="74" t="s">
        <v>61</v>
      </c>
      <c r="M21" s="75"/>
      <c r="N21" s="75"/>
      <c r="O21" s="76" t="s">
        <v>62</v>
      </c>
      <c r="P21" s="71" t="s">
        <v>63</v>
      </c>
      <c r="Q21" s="63" t="s">
        <v>64</v>
      </c>
      <c r="R21" s="77"/>
    </row>
    <row r="22" spans="1:18" ht="13.5">
      <c r="A22" s="59"/>
      <c r="B22" s="59"/>
      <c r="C22" s="84"/>
      <c r="D22" s="84"/>
      <c r="E22" s="81"/>
      <c r="F22" s="85"/>
      <c r="G22" s="85"/>
      <c r="H22" s="85"/>
      <c r="I22" s="85"/>
      <c r="J22" s="85"/>
      <c r="K22" s="86"/>
      <c r="L22" s="87"/>
      <c r="M22" s="75"/>
      <c r="N22" s="75"/>
      <c r="O22" s="76" t="s">
        <v>65</v>
      </c>
      <c r="P22" s="84"/>
      <c r="Q22" s="85"/>
      <c r="R22" s="88"/>
    </row>
    <row r="23" spans="1:18" ht="13.5">
      <c r="A23" s="237">
        <v>1</v>
      </c>
      <c r="B23" s="237"/>
      <c r="C23" s="91">
        <v>2</v>
      </c>
      <c r="D23" s="91">
        <v>3</v>
      </c>
      <c r="E23" s="92">
        <v>4</v>
      </c>
      <c r="F23" s="92">
        <v>5</v>
      </c>
      <c r="G23" s="92">
        <v>6</v>
      </c>
      <c r="H23" s="92">
        <v>7</v>
      </c>
      <c r="I23" s="92">
        <v>8</v>
      </c>
      <c r="J23" s="92">
        <v>9</v>
      </c>
      <c r="K23" s="93">
        <v>10</v>
      </c>
      <c r="L23" s="94">
        <v>11</v>
      </c>
      <c r="M23" s="94">
        <v>12</v>
      </c>
      <c r="N23" s="94">
        <v>13</v>
      </c>
      <c r="O23" s="95">
        <v>14</v>
      </c>
      <c r="P23" s="91">
        <v>15</v>
      </c>
      <c r="Q23" s="92">
        <v>16</v>
      </c>
      <c r="R23" s="96">
        <v>17</v>
      </c>
    </row>
    <row r="24" spans="1:18" ht="18" customHeight="1">
      <c r="A24" s="97" t="s">
        <v>66</v>
      </c>
      <c r="B24" s="98"/>
      <c r="C24" s="99">
        <f>C25+C26</f>
        <v>0</v>
      </c>
      <c r="D24" s="100">
        <f>D25+D26</f>
        <v>0</v>
      </c>
      <c r="E24" s="101">
        <f>E25+E26</f>
        <v>0</v>
      </c>
      <c r="F24" s="101">
        <f>F25+F26</f>
        <v>0</v>
      </c>
      <c r="G24" s="101">
        <f>G25+G26</f>
        <v>0</v>
      </c>
      <c r="H24" s="101">
        <f>H25+H26</f>
        <v>0</v>
      </c>
      <c r="I24" s="101">
        <f>I25+I26</f>
        <v>0</v>
      </c>
      <c r="J24" s="101">
        <f>J25+J26</f>
        <v>0</v>
      </c>
      <c r="K24" s="102">
        <f>K25+K26</f>
        <v>0</v>
      </c>
      <c r="L24" s="238">
        <f>L25+L26</f>
        <v>0</v>
      </c>
      <c r="M24" s="239">
        <f>M25+M26</f>
        <v>0</v>
      </c>
      <c r="N24" s="239">
        <f>N25+N26</f>
        <v>0</v>
      </c>
      <c r="O24" s="240">
        <f>O25+O26</f>
        <v>0</v>
      </c>
      <c r="P24" s="100">
        <f>P25+P26</f>
        <v>0</v>
      </c>
      <c r="Q24" s="101">
        <f>Q25+Q26</f>
        <v>0</v>
      </c>
      <c r="R24" s="104">
        <f>R25+R26</f>
        <v>0</v>
      </c>
    </row>
    <row r="25" spans="1:18" ht="18" customHeight="1">
      <c r="A25" s="97" t="s">
        <v>67</v>
      </c>
      <c r="B25" s="105"/>
      <c r="C25" s="106">
        <f aca="true" t="shared" si="0" ref="C25:C26">D25+P25</f>
        <v>0</v>
      </c>
      <c r="D25" s="241">
        <f aca="true" t="shared" si="1" ref="D25:D26">E25+J25+K25+L25+M25+N25+O25</f>
        <v>0</v>
      </c>
      <c r="E25" s="101">
        <f aca="true" t="shared" si="2" ref="E25:E26">F25+G25+H25+I25</f>
        <v>0</v>
      </c>
      <c r="F25" s="242"/>
      <c r="G25" s="242"/>
      <c r="H25" s="242"/>
      <c r="I25" s="242"/>
      <c r="J25" s="242"/>
      <c r="K25" s="243"/>
      <c r="L25" s="244"/>
      <c r="M25" s="244"/>
      <c r="N25" s="244"/>
      <c r="O25" s="245"/>
      <c r="P25" s="107">
        <f aca="true" t="shared" si="3" ref="P25:P26">Q25+R25</f>
        <v>0</v>
      </c>
      <c r="Q25" s="242"/>
      <c r="R25" s="246"/>
    </row>
    <row r="26" spans="1:18" ht="18" customHeight="1">
      <c r="A26" s="97" t="s">
        <v>68</v>
      </c>
      <c r="B26" s="98"/>
      <c r="C26" s="106">
        <f t="shared" si="0"/>
        <v>0</v>
      </c>
      <c r="D26" s="241">
        <f t="shared" si="1"/>
        <v>0</v>
      </c>
      <c r="E26" s="101">
        <f t="shared" si="2"/>
        <v>0</v>
      </c>
      <c r="F26" s="247"/>
      <c r="G26" s="247"/>
      <c r="H26" s="247"/>
      <c r="I26" s="247"/>
      <c r="J26" s="247"/>
      <c r="K26" s="244"/>
      <c r="L26" s="244"/>
      <c r="M26" s="244"/>
      <c r="N26" s="244"/>
      <c r="O26" s="245"/>
      <c r="P26" s="103">
        <f t="shared" si="3"/>
        <v>0</v>
      </c>
      <c r="Q26" s="247"/>
      <c r="R26" s="245"/>
    </row>
    <row r="27" spans="1:18" ht="18" customHeight="1">
      <c r="A27" s="112" t="s">
        <v>69</v>
      </c>
      <c r="B27" s="113"/>
      <c r="C27" s="106">
        <f>C28+C29</f>
        <v>0</v>
      </c>
      <c r="D27" s="114">
        <f>D28+D29</f>
        <v>0</v>
      </c>
      <c r="E27" s="107">
        <f>E28+E29</f>
        <v>0</v>
      </c>
      <c r="F27" s="108">
        <f>F28+F29</f>
        <v>0</v>
      </c>
      <c r="G27" s="108">
        <f>G28+G29</f>
        <v>0</v>
      </c>
      <c r="H27" s="108">
        <f>H28+H29</f>
        <v>0</v>
      </c>
      <c r="I27" s="108">
        <f>I28+I29</f>
        <v>0</v>
      </c>
      <c r="J27" s="108">
        <f>J28+J29</f>
        <v>0</v>
      </c>
      <c r="K27" s="109">
        <f>K28+K29</f>
        <v>0</v>
      </c>
      <c r="L27" s="239">
        <f>L28+L29</f>
        <v>0</v>
      </c>
      <c r="M27" s="239">
        <f>M28+M29</f>
        <v>0</v>
      </c>
      <c r="N27" s="239">
        <f>N28+N29</f>
        <v>0</v>
      </c>
      <c r="O27" s="240">
        <f>O28+O29</f>
        <v>0</v>
      </c>
      <c r="P27" s="107">
        <f>P28+P29</f>
        <v>0</v>
      </c>
      <c r="Q27" s="108">
        <f>Q28+Q29</f>
        <v>0</v>
      </c>
      <c r="R27" s="110">
        <f>R28+R29</f>
        <v>0</v>
      </c>
    </row>
    <row r="28" spans="1:18" ht="18" customHeight="1">
      <c r="A28" s="112" t="s">
        <v>70</v>
      </c>
      <c r="B28" s="105"/>
      <c r="C28" s="106">
        <f aca="true" t="shared" si="4" ref="C28:C29">D28+P28</f>
        <v>0</v>
      </c>
      <c r="D28" s="241">
        <f aca="true" t="shared" si="5" ref="D28:D29">E28+J28+K28+L28+M28+N28+O28</f>
        <v>0</v>
      </c>
      <c r="E28" s="101">
        <f aca="true" t="shared" si="6" ref="E28:E29">F28+G28+H28+I28</f>
        <v>0</v>
      </c>
      <c r="F28" s="242"/>
      <c r="G28" s="242"/>
      <c r="H28" s="242"/>
      <c r="I28" s="242"/>
      <c r="J28" s="242"/>
      <c r="K28" s="243"/>
      <c r="L28" s="244"/>
      <c r="M28" s="244"/>
      <c r="N28" s="244"/>
      <c r="O28" s="245"/>
      <c r="P28" s="107">
        <f aca="true" t="shared" si="7" ref="P28:P29">Q28+R28</f>
        <v>0</v>
      </c>
      <c r="Q28" s="242"/>
      <c r="R28" s="246"/>
    </row>
    <row r="29" spans="1:18" ht="18" customHeight="1">
      <c r="A29" s="97" t="s">
        <v>71</v>
      </c>
      <c r="B29" s="98"/>
      <c r="C29" s="106">
        <f t="shared" si="4"/>
        <v>0</v>
      </c>
      <c r="D29" s="241">
        <f t="shared" si="5"/>
        <v>0</v>
      </c>
      <c r="E29" s="101">
        <f t="shared" si="6"/>
        <v>0</v>
      </c>
      <c r="F29" s="247"/>
      <c r="G29" s="247"/>
      <c r="H29" s="247"/>
      <c r="I29" s="247"/>
      <c r="J29" s="247"/>
      <c r="K29" s="244"/>
      <c r="L29" s="248"/>
      <c r="M29" s="244"/>
      <c r="N29" s="244"/>
      <c r="O29" s="245"/>
      <c r="P29" s="100">
        <f t="shared" si="7"/>
        <v>0</v>
      </c>
      <c r="Q29" s="247"/>
      <c r="R29" s="245"/>
    </row>
    <row r="30" spans="1:18" ht="18" customHeight="1">
      <c r="A30" s="97" t="s">
        <v>72</v>
      </c>
      <c r="B30" s="98"/>
      <c r="C30" s="99">
        <f>C31+C32+C33</f>
        <v>0</v>
      </c>
      <c r="D30" s="241">
        <f>D31+D32+D33</f>
        <v>0</v>
      </c>
      <c r="E30" s="101">
        <f>E31+E32+E33</f>
        <v>0</v>
      </c>
      <c r="F30" s="350">
        <f>F31+F32+F33</f>
        <v>0</v>
      </c>
      <c r="G30" s="350">
        <f>G31+G32+G33</f>
        <v>0</v>
      </c>
      <c r="H30" s="350">
        <f>H31+H32+H33</f>
        <v>0</v>
      </c>
      <c r="I30" s="350">
        <f>I31+I32+I33</f>
        <v>0</v>
      </c>
      <c r="J30" s="350">
        <f>J31+J32+J33</f>
        <v>0</v>
      </c>
      <c r="K30" s="351">
        <f>K31+K32+K33</f>
        <v>0</v>
      </c>
      <c r="L30" s="352">
        <f>L31+L32+L33</f>
        <v>0</v>
      </c>
      <c r="M30" s="351">
        <f>M31+M32+M33</f>
        <v>0</v>
      </c>
      <c r="N30" s="351">
        <f>N31+N32+N33</f>
        <v>0</v>
      </c>
      <c r="O30" s="353">
        <f>O31+O32+O33</f>
        <v>0</v>
      </c>
      <c r="P30" s="100">
        <f>P31+P32+P33</f>
        <v>0</v>
      </c>
      <c r="Q30" s="350">
        <f>Q31+Q32+Q33</f>
        <v>0</v>
      </c>
      <c r="R30" s="353">
        <f>R31+R32+R33</f>
        <v>0</v>
      </c>
    </row>
    <row r="31" spans="1:18" ht="18" customHeight="1">
      <c r="A31" s="112" t="s">
        <v>73</v>
      </c>
      <c r="B31" s="113"/>
      <c r="C31" s="106">
        <f aca="true" t="shared" si="8" ref="C31:C33">D31+P31</f>
        <v>0</v>
      </c>
      <c r="D31" s="241">
        <f aca="true" t="shared" si="9" ref="D31:D33">E31+J31+K31+L31+M31+N31+O31</f>
        <v>0</v>
      </c>
      <c r="E31" s="101">
        <f aca="true" t="shared" si="10" ref="E31:E33">F31+G31+H31+I31</f>
        <v>0</v>
      </c>
      <c r="F31" s="247"/>
      <c r="G31" s="247"/>
      <c r="H31" s="247"/>
      <c r="I31" s="247"/>
      <c r="J31" s="247"/>
      <c r="K31" s="244"/>
      <c r="L31" s="248"/>
      <c r="M31" s="244"/>
      <c r="N31" s="244"/>
      <c r="O31" s="245"/>
      <c r="P31" s="103">
        <f aca="true" t="shared" si="11" ref="P31:P33">Q31+R31</f>
        <v>0</v>
      </c>
      <c r="Q31" s="247"/>
      <c r="R31" s="245"/>
    </row>
    <row r="32" spans="1:18" ht="18" customHeight="1">
      <c r="A32" s="97" t="s">
        <v>74</v>
      </c>
      <c r="B32" s="105"/>
      <c r="C32" s="106">
        <f t="shared" si="8"/>
        <v>0</v>
      </c>
      <c r="D32" s="241">
        <f t="shared" si="9"/>
        <v>0</v>
      </c>
      <c r="E32" s="101">
        <f t="shared" si="10"/>
        <v>0</v>
      </c>
      <c r="F32" s="247"/>
      <c r="G32" s="247"/>
      <c r="H32" s="247"/>
      <c r="I32" s="247"/>
      <c r="J32" s="247"/>
      <c r="K32" s="244"/>
      <c r="L32" s="248"/>
      <c r="M32" s="244"/>
      <c r="N32" s="244"/>
      <c r="O32" s="245"/>
      <c r="P32" s="103">
        <f t="shared" si="11"/>
        <v>0</v>
      </c>
      <c r="Q32" s="242"/>
      <c r="R32" s="245"/>
    </row>
    <row r="33" spans="1:18" ht="18" customHeight="1">
      <c r="A33" s="97" t="s">
        <v>75</v>
      </c>
      <c r="B33" s="98"/>
      <c r="C33" s="106">
        <f t="shared" si="8"/>
        <v>0</v>
      </c>
      <c r="D33" s="241">
        <f t="shared" si="9"/>
        <v>0</v>
      </c>
      <c r="E33" s="101">
        <f t="shared" si="10"/>
        <v>0</v>
      </c>
      <c r="F33" s="247"/>
      <c r="G33" s="247"/>
      <c r="H33" s="247"/>
      <c r="I33" s="247"/>
      <c r="J33" s="247"/>
      <c r="K33" s="244"/>
      <c r="L33" s="248"/>
      <c r="M33" s="244"/>
      <c r="N33" s="244"/>
      <c r="O33" s="245"/>
      <c r="P33" s="103">
        <f t="shared" si="11"/>
        <v>0</v>
      </c>
      <c r="Q33" s="247"/>
      <c r="R33" s="245"/>
    </row>
    <row r="34" spans="1:18" ht="18" customHeight="1">
      <c r="A34" s="354" t="s">
        <v>76</v>
      </c>
      <c r="B34" s="355"/>
      <c r="C34" s="106">
        <f>C35+C36</f>
        <v>0</v>
      </c>
      <c r="D34" s="356">
        <f>D35+D36</f>
        <v>0</v>
      </c>
      <c r="E34" s="109">
        <f>E35+E36</f>
        <v>0</v>
      </c>
      <c r="F34" s="357">
        <f>F35+F36</f>
        <v>0</v>
      </c>
      <c r="G34" s="357">
        <f>G35+G36</f>
        <v>0</v>
      </c>
      <c r="H34" s="357">
        <f>H35+H36</f>
        <v>0</v>
      </c>
      <c r="I34" s="357">
        <f>I35+I36</f>
        <v>0</v>
      </c>
      <c r="J34" s="357">
        <f>J35+J36</f>
        <v>0</v>
      </c>
      <c r="K34" s="357">
        <f>K35+K36</f>
        <v>0</v>
      </c>
      <c r="L34" s="357">
        <f>L35+L36</f>
        <v>0</v>
      </c>
      <c r="M34" s="357">
        <f>M35+M36</f>
        <v>0</v>
      </c>
      <c r="N34" s="357">
        <f>N35+N36</f>
        <v>0</v>
      </c>
      <c r="O34" s="358">
        <f>O35+O36</f>
        <v>0</v>
      </c>
      <c r="P34" s="356">
        <f>P35+P36</f>
        <v>0</v>
      </c>
      <c r="Q34" s="357">
        <f>Q35+Q36</f>
        <v>0</v>
      </c>
      <c r="R34" s="358">
        <f>R35+R36</f>
        <v>0</v>
      </c>
    </row>
    <row r="35" spans="1:18" ht="18" customHeight="1">
      <c r="A35" s="97" t="s">
        <v>77</v>
      </c>
      <c r="B35" s="98"/>
      <c r="C35" s="106">
        <f aca="true" t="shared" si="12" ref="C35:C36">D35+P35</f>
        <v>0</v>
      </c>
      <c r="D35" s="241">
        <f aca="true" t="shared" si="13" ref="D35:D36">E35+J35+K35+L35+M35+N35+O35</f>
        <v>0</v>
      </c>
      <c r="E35" s="101">
        <f aca="true" t="shared" si="14" ref="E35:E36">F35+G35+H35+I35</f>
        <v>0</v>
      </c>
      <c r="F35" s="244"/>
      <c r="G35" s="244"/>
      <c r="H35" s="244"/>
      <c r="I35" s="244"/>
      <c r="J35" s="244"/>
      <c r="K35" s="244"/>
      <c r="L35" s="244"/>
      <c r="M35" s="244"/>
      <c r="N35" s="244"/>
      <c r="O35" s="245"/>
      <c r="P35" s="103">
        <f aca="true" t="shared" si="15" ref="P35:P36">Q35+R35</f>
        <v>0</v>
      </c>
      <c r="Q35" s="244"/>
      <c r="R35" s="245"/>
    </row>
    <row r="36" spans="1:18" ht="18" customHeight="1">
      <c r="A36" s="97" t="s">
        <v>78</v>
      </c>
      <c r="B36" s="98"/>
      <c r="C36" s="106">
        <f t="shared" si="12"/>
        <v>0</v>
      </c>
      <c r="D36" s="241">
        <f t="shared" si="13"/>
        <v>0</v>
      </c>
      <c r="E36" s="101">
        <f t="shared" si="14"/>
        <v>0</v>
      </c>
      <c r="F36" s="244"/>
      <c r="G36" s="244"/>
      <c r="H36" s="244"/>
      <c r="I36" s="244"/>
      <c r="J36" s="244"/>
      <c r="K36" s="244"/>
      <c r="L36" s="244"/>
      <c r="M36" s="244"/>
      <c r="N36" s="244"/>
      <c r="O36" s="245"/>
      <c r="P36" s="103">
        <f t="shared" si="15"/>
        <v>0</v>
      </c>
      <c r="Q36" s="244"/>
      <c r="R36" s="245"/>
    </row>
    <row r="37" spans="1:18" ht="18" customHeight="1">
      <c r="A37" s="97" t="s">
        <v>79</v>
      </c>
      <c r="B37" s="98"/>
      <c r="C37" s="99">
        <f>C38+C39+C40</f>
        <v>0</v>
      </c>
      <c r="D37" s="103">
        <f>D38+D39+D40</f>
        <v>0</v>
      </c>
      <c r="E37" s="102">
        <f>E38+E39+E40</f>
        <v>0</v>
      </c>
      <c r="F37" s="359">
        <f>F38+F39+F40</f>
        <v>0</v>
      </c>
      <c r="G37" s="351">
        <f>G38+G39+G40</f>
        <v>0</v>
      </c>
      <c r="H37" s="351">
        <f>H38+H39+H40</f>
        <v>0</v>
      </c>
      <c r="I37" s="351">
        <f>I38+I39+I40</f>
        <v>0</v>
      </c>
      <c r="J37" s="351">
        <f>J38+J39+J40</f>
        <v>0</v>
      </c>
      <c r="K37" s="351">
        <f>K38+K39+K40</f>
        <v>0</v>
      </c>
      <c r="L37" s="351">
        <f>L38+L39+L40</f>
        <v>0</v>
      </c>
      <c r="M37" s="351">
        <f>M38+M39+M40</f>
        <v>0</v>
      </c>
      <c r="N37" s="351">
        <f>N38+N39+N40</f>
        <v>0</v>
      </c>
      <c r="O37" s="353">
        <f>O38+O39+O40</f>
        <v>0</v>
      </c>
      <c r="P37" s="103">
        <f>P38+P39+P40</f>
        <v>0</v>
      </c>
      <c r="Q37" s="351">
        <f>Q38+Q39+Q40</f>
        <v>0</v>
      </c>
      <c r="R37" s="353">
        <f>R38+R39+R40</f>
        <v>0</v>
      </c>
    </row>
    <row r="38" spans="1:18" ht="18" customHeight="1">
      <c r="A38" s="97" t="s">
        <v>80</v>
      </c>
      <c r="B38" s="98"/>
      <c r="C38" s="106">
        <f aca="true" t="shared" si="16" ref="C38:C40">D38+P38</f>
        <v>0</v>
      </c>
      <c r="D38" s="241">
        <f aca="true" t="shared" si="17" ref="D38:D40">E38+J38+K38+L38+M38+N38+O38</f>
        <v>0</v>
      </c>
      <c r="E38" s="101">
        <f aca="true" t="shared" si="18" ref="E38:E40">F38+G38+H38+I38</f>
        <v>0</v>
      </c>
      <c r="F38" s="244"/>
      <c r="G38" s="244"/>
      <c r="H38" s="244"/>
      <c r="I38" s="244"/>
      <c r="J38" s="244"/>
      <c r="K38" s="244"/>
      <c r="L38" s="244"/>
      <c r="M38" s="244"/>
      <c r="N38" s="244"/>
      <c r="O38" s="245"/>
      <c r="P38" s="103">
        <f aca="true" t="shared" si="19" ref="P38:P40">Q38+R38</f>
        <v>0</v>
      </c>
      <c r="Q38" s="244"/>
      <c r="R38" s="245"/>
    </row>
    <row r="39" spans="1:18" ht="28.5" customHeight="1">
      <c r="A39" s="360" t="s">
        <v>81</v>
      </c>
      <c r="B39" s="360"/>
      <c r="C39" s="106">
        <f t="shared" si="16"/>
        <v>0</v>
      </c>
      <c r="D39" s="241">
        <f t="shared" si="17"/>
        <v>0</v>
      </c>
      <c r="E39" s="101">
        <f t="shared" si="18"/>
        <v>0</v>
      </c>
      <c r="F39" s="244"/>
      <c r="G39" s="244"/>
      <c r="H39" s="244"/>
      <c r="I39" s="244"/>
      <c r="J39" s="244"/>
      <c r="K39" s="244"/>
      <c r="L39" s="244"/>
      <c r="M39" s="244"/>
      <c r="N39" s="244"/>
      <c r="O39" s="245"/>
      <c r="P39" s="103">
        <f t="shared" si="19"/>
        <v>0</v>
      </c>
      <c r="Q39" s="244"/>
      <c r="R39" s="245"/>
    </row>
    <row r="40" spans="1:18" ht="26.25" customHeight="1">
      <c r="A40" s="361" t="s">
        <v>82</v>
      </c>
      <c r="B40" s="361"/>
      <c r="C40" s="362">
        <f t="shared" si="16"/>
        <v>0</v>
      </c>
      <c r="D40" s="363">
        <f t="shared" si="17"/>
        <v>0</v>
      </c>
      <c r="E40" s="364">
        <f t="shared" si="18"/>
        <v>0</v>
      </c>
      <c r="F40" s="365"/>
      <c r="G40" s="365"/>
      <c r="H40" s="365"/>
      <c r="I40" s="365"/>
      <c r="J40" s="365"/>
      <c r="K40" s="365"/>
      <c r="L40" s="365"/>
      <c r="M40" s="365"/>
      <c r="N40" s="365"/>
      <c r="O40" s="366"/>
      <c r="P40" s="367">
        <f t="shared" si="19"/>
        <v>0</v>
      </c>
      <c r="Q40" s="365"/>
      <c r="R40" s="366"/>
    </row>
    <row r="42" spans="1:13" ht="19.5" customHeight="1">
      <c r="A42" s="293" t="s">
        <v>83</v>
      </c>
      <c r="B42" s="29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</row>
    <row r="43" spans="1:13" ht="13.5" hidden="1">
      <c r="A43" s="233"/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</row>
    <row r="44" spans="1:13" ht="12.75">
      <c r="A44" s="145" t="s">
        <v>27</v>
      </c>
      <c r="B44" s="145"/>
      <c r="C44" s="145"/>
      <c r="D44" s="145"/>
      <c r="E44" s="145"/>
      <c r="F44" s="295"/>
      <c r="G44" s="368" t="s">
        <v>84</v>
      </c>
      <c r="H44" s="368"/>
      <c r="I44" s="368"/>
      <c r="J44" s="368"/>
      <c r="K44" s="368"/>
      <c r="L44" s="368"/>
      <c r="M44" s="297"/>
    </row>
    <row r="45" spans="1:13" ht="12.75">
      <c r="A45" s="145"/>
      <c r="B45" s="145"/>
      <c r="C45" s="145"/>
      <c r="D45" s="145"/>
      <c r="E45" s="145"/>
      <c r="F45" s="298" t="s">
        <v>85</v>
      </c>
      <c r="G45" s="299" t="s">
        <v>46</v>
      </c>
      <c r="H45" s="300"/>
      <c r="I45" s="300"/>
      <c r="J45" s="300"/>
      <c r="K45" s="301"/>
      <c r="L45" s="302"/>
      <c r="M45" s="297"/>
    </row>
    <row r="46" spans="1:13" ht="12.75">
      <c r="A46" s="145"/>
      <c r="B46" s="145"/>
      <c r="C46" s="145"/>
      <c r="D46" s="145"/>
      <c r="E46" s="145"/>
      <c r="F46" s="298" t="s">
        <v>31</v>
      </c>
      <c r="G46" s="299" t="s">
        <v>86</v>
      </c>
      <c r="H46" s="299" t="s">
        <v>87</v>
      </c>
      <c r="I46" s="299" t="s">
        <v>37</v>
      </c>
      <c r="J46" s="299" t="s">
        <v>38</v>
      </c>
      <c r="K46" s="303" t="s">
        <v>39</v>
      </c>
      <c r="L46" s="304" t="s">
        <v>88</v>
      </c>
      <c r="M46" s="233"/>
    </row>
    <row r="47" spans="1:13" ht="12.75">
      <c r="A47" s="145"/>
      <c r="B47" s="145"/>
      <c r="C47" s="145"/>
      <c r="D47" s="145"/>
      <c r="E47" s="145"/>
      <c r="F47" s="298" t="s">
        <v>34</v>
      </c>
      <c r="G47" s="299" t="s">
        <v>35</v>
      </c>
      <c r="H47" s="299"/>
      <c r="I47" s="305"/>
      <c r="J47" s="303"/>
      <c r="K47" s="306"/>
      <c r="L47" s="304" t="s">
        <v>46</v>
      </c>
      <c r="M47" s="233"/>
    </row>
    <row r="48" spans="1:13" ht="12.75">
      <c r="A48" s="145"/>
      <c r="B48" s="145"/>
      <c r="C48" s="145"/>
      <c r="D48" s="145"/>
      <c r="E48" s="145"/>
      <c r="F48" s="298" t="s">
        <v>89</v>
      </c>
      <c r="G48" s="303" t="s">
        <v>49</v>
      </c>
      <c r="H48" s="305"/>
      <c r="I48" s="299"/>
      <c r="J48" s="301"/>
      <c r="K48" s="232"/>
      <c r="L48" s="302"/>
      <c r="M48" s="233"/>
    </row>
    <row r="49" spans="1:13" ht="13.5">
      <c r="A49" s="145"/>
      <c r="B49" s="145"/>
      <c r="C49" s="145"/>
      <c r="D49" s="145"/>
      <c r="E49" s="145"/>
      <c r="F49" s="307"/>
      <c r="G49" s="308" t="s">
        <v>90</v>
      </c>
      <c r="H49" s="309"/>
      <c r="I49" s="310"/>
      <c r="J49" s="309"/>
      <c r="K49" s="311"/>
      <c r="L49" s="302"/>
      <c r="M49" s="233"/>
    </row>
    <row r="50" spans="1:13" ht="13.5">
      <c r="A50" s="312">
        <v>1</v>
      </c>
      <c r="B50" s="312"/>
      <c r="C50" s="312"/>
      <c r="D50" s="312"/>
      <c r="E50" s="312"/>
      <c r="F50" s="313">
        <v>2</v>
      </c>
      <c r="G50" s="314">
        <v>3</v>
      </c>
      <c r="H50" s="314">
        <v>4</v>
      </c>
      <c r="I50" s="314">
        <v>5</v>
      </c>
      <c r="J50" s="314">
        <v>6</v>
      </c>
      <c r="K50" s="315">
        <v>7</v>
      </c>
      <c r="L50" s="316">
        <v>8</v>
      </c>
      <c r="M50" s="233"/>
    </row>
    <row r="51" spans="1:13" ht="25.5" customHeight="1">
      <c r="A51" s="369" t="s">
        <v>91</v>
      </c>
      <c r="B51" s="369"/>
      <c r="C51" s="369"/>
      <c r="D51" s="369"/>
      <c r="E51" s="369"/>
      <c r="F51" s="170">
        <f aca="true" t="shared" si="20" ref="F51:F54">G51+L51</f>
        <v>0</v>
      </c>
      <c r="G51" s="370">
        <f aca="true" t="shared" si="21" ref="G51:G54">H51+I51+J51+K51</f>
        <v>0</v>
      </c>
      <c r="H51" s="371"/>
      <c r="I51" s="371"/>
      <c r="J51" s="371"/>
      <c r="K51" s="372"/>
      <c r="L51" s="373"/>
      <c r="M51" s="233"/>
    </row>
    <row r="52" spans="1:13" ht="25.5" customHeight="1">
      <c r="A52" s="369" t="s">
        <v>92</v>
      </c>
      <c r="B52" s="369"/>
      <c r="C52" s="369"/>
      <c r="D52" s="369"/>
      <c r="E52" s="369"/>
      <c r="F52" s="175">
        <f t="shared" si="20"/>
        <v>0</v>
      </c>
      <c r="G52" s="374">
        <f t="shared" si="21"/>
        <v>0</v>
      </c>
      <c r="H52" s="375"/>
      <c r="I52" s="375"/>
      <c r="J52" s="375"/>
      <c r="K52" s="376"/>
      <c r="L52" s="377"/>
      <c r="M52" s="233"/>
    </row>
    <row r="53" spans="1:13" ht="25.5" customHeight="1">
      <c r="A53" s="378" t="s">
        <v>93</v>
      </c>
      <c r="B53" s="378"/>
      <c r="C53" s="378"/>
      <c r="D53" s="378"/>
      <c r="E53" s="378"/>
      <c r="F53" s="180">
        <f t="shared" si="20"/>
        <v>0</v>
      </c>
      <c r="G53" s="379">
        <f t="shared" si="21"/>
        <v>0</v>
      </c>
      <c r="H53" s="380"/>
      <c r="I53" s="380"/>
      <c r="J53" s="380"/>
      <c r="K53" s="381"/>
      <c r="L53" s="382"/>
      <c r="M53" s="233"/>
    </row>
    <row r="54" spans="1:13" ht="25.5" customHeight="1">
      <c r="A54" s="383" t="s">
        <v>94</v>
      </c>
      <c r="B54" s="383"/>
      <c r="C54" s="383"/>
      <c r="D54" s="383"/>
      <c r="E54" s="383"/>
      <c r="F54" s="182">
        <f t="shared" si="20"/>
        <v>0</v>
      </c>
      <c r="G54" s="384">
        <f t="shared" si="21"/>
        <v>0</v>
      </c>
      <c r="H54" s="385"/>
      <c r="I54" s="385"/>
      <c r="J54" s="385"/>
      <c r="K54" s="385"/>
      <c r="L54" s="386"/>
      <c r="M54" s="233"/>
    </row>
    <row r="55" spans="1:13" ht="15.75" customHeight="1">
      <c r="A55" s="339"/>
      <c r="B55" s="229"/>
      <c r="C55" s="229"/>
      <c r="D55" s="229"/>
      <c r="E55" s="340"/>
      <c r="F55" s="341"/>
      <c r="G55" s="342"/>
      <c r="H55" s="341"/>
      <c r="I55" s="341"/>
      <c r="J55" s="341"/>
      <c r="K55" s="341"/>
      <c r="L55" s="232"/>
      <c r="M55" s="233"/>
    </row>
    <row r="56" ht="12.75">
      <c r="H56" s="189">
        <f>+'99-zbiorczo'!H56</f>
        <v>0</v>
      </c>
    </row>
    <row r="57" ht="12.75">
      <c r="H57" s="189">
        <f>+'99-zbiorczo'!H57</f>
        <v>0</v>
      </c>
    </row>
    <row r="58" ht="12.75">
      <c r="H58" s="189">
        <f>+'99-zbiorczo'!H58</f>
        <v>0</v>
      </c>
    </row>
    <row r="59" ht="12.75">
      <c r="H59" s="189">
        <f>+'99-zbiorczo'!H59</f>
        <v>0</v>
      </c>
    </row>
    <row r="60" ht="14.25" customHeight="1"/>
    <row r="61" spans="1:11" ht="14.25" customHeight="1">
      <c r="A61" s="234">
        <f>+IF(ISBLANK('99-zbiorczo'!A61:B61),"",'99-zbiorczo'!A61:B61)</f>
        <v>0</v>
      </c>
      <c r="B61" s="234"/>
      <c r="D61" s="343">
        <f>+IF(ISBLANK('99-zbiorczo'!D61),"",+'99-zbiorczo'!D61)</f>
        <v>897420025</v>
      </c>
      <c r="F61" s="197">
        <f>+IF(ISBLANK('99-zbiorczo'!F61),"",'99-zbiorczo'!F61)</f>
        <v>43518</v>
      </c>
      <c r="H61" s="194">
        <f>+IF(ISBLANK('99-zbiorczo'!H61:K61),"",'99-zbiorczo'!H61:K61)</f>
        <v>0</v>
      </c>
      <c r="I61" s="194"/>
      <c r="J61" s="194"/>
      <c r="K61" s="194"/>
    </row>
    <row r="62" spans="1:11" ht="4.5" customHeight="1">
      <c r="A62" s="194" t="s">
        <v>97</v>
      </c>
      <c r="B62" s="194"/>
      <c r="D62" s="41" t="s">
        <v>98</v>
      </c>
      <c r="F62" s="41" t="s">
        <v>98</v>
      </c>
      <c r="H62" s="194" t="s">
        <v>99</v>
      </c>
      <c r="I62" s="194"/>
      <c r="J62" s="194"/>
      <c r="K62" s="194"/>
    </row>
    <row r="63" spans="1:11" ht="14.25" customHeight="1">
      <c r="A63" s="194" t="s">
        <v>100</v>
      </c>
      <c r="B63" s="194"/>
      <c r="D63" s="343" t="s">
        <v>101</v>
      </c>
      <c r="F63" s="41" t="s">
        <v>102</v>
      </c>
      <c r="H63" s="194" t="s">
        <v>103</v>
      </c>
      <c r="I63" s="194"/>
      <c r="J63" s="194"/>
      <c r="K63" s="194"/>
    </row>
    <row r="64" ht="14.25" customHeight="1"/>
    <row r="65" ht="14.25" customHeight="1"/>
    <row r="66" ht="14.25" customHeight="1">
      <c r="H66" s="197"/>
    </row>
    <row r="67" ht="14.25" customHeight="1"/>
    <row r="68" ht="14.25" customHeight="1"/>
    <row r="69" ht="14.25" customHeight="1"/>
    <row r="70" ht="14.25" customHeight="1"/>
    <row r="73" ht="12.75">
      <c r="M73" s="1" t="s">
        <v>104</v>
      </c>
    </row>
  </sheetData>
  <sheetProtection password="D4EF" sheet="1" objects="1" scenarios="1" formatCells="0" formatColumns="0" formatRows="0"/>
  <mergeCells count="29">
    <mergeCell ref="C2:M3"/>
    <mergeCell ref="A3:B4"/>
    <mergeCell ref="C4:M4"/>
    <mergeCell ref="N4:Q8"/>
    <mergeCell ref="A6:B6"/>
    <mergeCell ref="C6:M6"/>
    <mergeCell ref="A8:B8"/>
    <mergeCell ref="C9:E9"/>
    <mergeCell ref="C10:E10"/>
    <mergeCell ref="C11:E11"/>
    <mergeCell ref="A15:B22"/>
    <mergeCell ref="D15:O16"/>
    <mergeCell ref="P15:R16"/>
    <mergeCell ref="A23:B23"/>
    <mergeCell ref="A39:B39"/>
    <mergeCell ref="A40:B40"/>
    <mergeCell ref="A44:E49"/>
    <mergeCell ref="G44:L44"/>
    <mergeCell ref="A50:E50"/>
    <mergeCell ref="A51:E51"/>
    <mergeCell ref="A52:E52"/>
    <mergeCell ref="A53:E53"/>
    <mergeCell ref="A54:E54"/>
    <mergeCell ref="A61:B61"/>
    <mergeCell ref="H61:K61"/>
    <mergeCell ref="A62:B62"/>
    <mergeCell ref="H62:K62"/>
    <mergeCell ref="A63:B63"/>
    <mergeCell ref="H63:K63"/>
  </mergeCells>
  <conditionalFormatting sqref="P66 P56:P64">
    <cfRule type="cellIs" priority="1" dxfId="1" operator="lessThan" stopIfTrue="1">
      <formula>Q56+R56</formula>
    </cfRule>
  </conditionalFormatting>
  <conditionalFormatting sqref="D66">
    <cfRule type="cellIs" priority="2" dxfId="1" operator="lessThan" stopIfTrue="1">
      <formula>$E$33+$J$33+$K$33</formula>
    </cfRule>
  </conditionalFormatting>
  <conditionalFormatting sqref="P65">
    <cfRule type="cellIs" priority="3" dxfId="1" operator="lessThan" stopIfTrue="1">
      <formula>$Q$24+$R$24</formula>
    </cfRule>
  </conditionalFormatting>
  <conditionalFormatting sqref="D55">
    <cfRule type="cellIs" priority="4" dxfId="1" operator="lessThan" stopIfTrue="1">
      <formula>$E$27+$J$27+$K$27</formula>
    </cfRule>
  </conditionalFormatting>
  <conditionalFormatting sqref="D56:D61 D63:D64">
    <cfRule type="cellIs" priority="5" dxfId="1" operator="lessThan" stopIfTrue="1">
      <formula>$E$31+$J$31+$K$31</formula>
    </cfRule>
  </conditionalFormatting>
  <conditionalFormatting sqref="P55">
    <cfRule type="cellIs" priority="6" dxfId="1" operator="lessThan" stopIfTrue="1">
      <formula>$Q$27+$R$27</formula>
    </cfRule>
  </conditionalFormatting>
  <printOptions horizontalCentered="1"/>
  <pageMargins left="0.39375" right="0.39375" top="0.7875" bottom="0.7875" header="0.5118055555555555" footer="0.39375"/>
  <pageSetup fitToHeight="1" fitToWidth="1" horizontalDpi="300" verticalDpi="300" orientation="landscape" paperSize="9"/>
  <headerFooter alignWithMargins="0">
    <oddFooter>&amp;L&amp;A&amp;C&amp;F&amp;R&amp;9Wydrukowano: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R43"/>
  <sheetViews>
    <sheetView zoomScale="75" zoomScaleNormal="75" workbookViewId="0" topLeftCell="A1">
      <pane xSplit="2" ySplit="23" topLeftCell="C24" activePane="bottomRight" state="frozen"/>
      <selection pane="topLeft" activeCell="A1" sqref="A1"/>
      <selection pane="topRight" activeCell="C1" sqref="C1"/>
      <selection pane="bottomLeft" activeCell="A24" sqref="A24"/>
      <selection pane="bottomRight" activeCell="C24" sqref="C24"/>
    </sheetView>
  </sheetViews>
  <sheetFormatPr defaultColWidth="8.00390625" defaultRowHeight="12.75"/>
  <cols>
    <col min="1" max="2" width="17.75390625" style="1" customWidth="1"/>
    <col min="3" max="18" width="14.75390625" style="1" customWidth="1"/>
    <col min="19" max="16384" width="9.125" style="1" customWidth="1"/>
  </cols>
  <sheetData>
    <row r="1" spans="1:16" ht="13.5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ht="12.75">
      <c r="A2" s="4" t="s">
        <v>1</v>
      </c>
      <c r="B2" s="4"/>
      <c r="C2" s="6" t="s">
        <v>105</v>
      </c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/>
      <c r="Q2" s="8"/>
      <c r="R2" s="9"/>
    </row>
    <row r="3" spans="1:18" ht="48.75" customHeight="1">
      <c r="A3" s="200">
        <f>+IF(ISBLANK(JEDNOSTKA),"",JEDNOSTKA)</f>
        <v>0</v>
      </c>
      <c r="B3" s="20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1" t="s">
        <v>4</v>
      </c>
      <c r="O3" s="12"/>
      <c r="P3" s="12"/>
      <c r="Q3" s="12"/>
      <c r="R3" s="13"/>
    </row>
    <row r="4" spans="1:18" ht="15" customHeight="1">
      <c r="A4" s="200"/>
      <c r="B4" s="200"/>
      <c r="C4" s="201" t="s">
        <v>106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15">
        <f>IF(ISBLANK(Adresat),"",Adresat)</f>
        <v>0</v>
      </c>
      <c r="O4" s="15"/>
      <c r="P4" s="15"/>
      <c r="Q4" s="15"/>
      <c r="R4" s="13"/>
    </row>
    <row r="5" spans="1:18" ht="12.75">
      <c r="A5" s="16" t="s">
        <v>6</v>
      </c>
      <c r="C5" s="201" t="s">
        <v>111</v>
      </c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15"/>
      <c r="O5" s="15"/>
      <c r="P5" s="15"/>
      <c r="Q5" s="15"/>
      <c r="R5" s="13"/>
    </row>
    <row r="6" spans="1:18" ht="26.25" customHeight="1">
      <c r="A6" s="202">
        <f>+IF(ISBLANK('99-zbiorczo'!A6:B6),"",'99-zbiorczo'!A6:B6)</f>
        <v>0</v>
      </c>
      <c r="B6" s="202"/>
      <c r="C6" s="19" t="s">
        <v>8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5"/>
      <c r="O6" s="15"/>
      <c r="P6" s="15"/>
      <c r="Q6" s="15"/>
      <c r="R6" s="13"/>
    </row>
    <row r="7" spans="1:18" ht="16.5" customHeight="1">
      <c r="A7" s="4" t="s">
        <v>9</v>
      </c>
      <c r="B7" s="203"/>
      <c r="C7" s="20" t="s">
        <v>10</v>
      </c>
      <c r="L7" s="12"/>
      <c r="M7" s="13"/>
      <c r="N7" s="15"/>
      <c r="O7" s="15"/>
      <c r="P7" s="15"/>
      <c r="Q7" s="15"/>
      <c r="R7" s="13"/>
    </row>
    <row r="8" spans="1:18" ht="20.25" customHeight="1">
      <c r="A8" s="204">
        <f>+IF(ISBLANK(REGON),"",+REGON)</f>
        <v>538248</v>
      </c>
      <c r="B8" s="204"/>
      <c r="C8" s="205">
        <f>+IF(ISBLANK(LID),"",LID)</f>
        <v>0</v>
      </c>
      <c r="D8" s="24"/>
      <c r="E8" s="25"/>
      <c r="F8" s="26" t="s">
        <v>11</v>
      </c>
      <c r="G8" s="26"/>
      <c r="H8" s="206">
        <f>+IF(ISBLANK(KWARTAL),"",+KWARTAL)</f>
        <v>4</v>
      </c>
      <c r="I8" s="28" t="s">
        <v>12</v>
      </c>
      <c r="J8" s="207" t="s">
        <v>13</v>
      </c>
      <c r="K8" s="208">
        <f>+IF(ISBLANK(ROK),"",+ROK)</f>
        <v>2018</v>
      </c>
      <c r="L8" s="30"/>
      <c r="M8" s="13"/>
      <c r="N8" s="15"/>
      <c r="O8" s="15"/>
      <c r="P8" s="15"/>
      <c r="Q8" s="15"/>
      <c r="R8" s="13"/>
    </row>
    <row r="9" spans="1:18" ht="13.5" customHeight="1">
      <c r="A9" s="31" t="s">
        <v>14</v>
      </c>
      <c r="B9" s="32"/>
      <c r="C9" s="209">
        <f>+IF(ISBLANK(NZW_WOJ),"",NZW_WOJ)</f>
        <v>0</v>
      </c>
      <c r="D9" s="209"/>
      <c r="E9" s="209"/>
      <c r="F9" s="34"/>
      <c r="G9" s="35"/>
      <c r="H9" s="36" t="s">
        <v>15</v>
      </c>
      <c r="I9" s="35"/>
      <c r="J9" s="35"/>
      <c r="K9" s="37"/>
      <c r="L9" s="12"/>
      <c r="M9" s="38"/>
      <c r="N9" s="11"/>
      <c r="O9" s="12"/>
      <c r="P9" s="12"/>
      <c r="Q9" s="12"/>
      <c r="R9" s="13"/>
    </row>
    <row r="10" spans="1:18" ht="13.5" customHeight="1">
      <c r="A10" s="31" t="s">
        <v>16</v>
      </c>
      <c r="B10" s="32"/>
      <c r="C10" s="33">
        <f>+IF(ISBLANK(NZW_POW),"",NZW_POW)</f>
        <v>0</v>
      </c>
      <c r="D10" s="33"/>
      <c r="E10" s="33"/>
      <c r="F10" s="39" t="s">
        <v>17</v>
      </c>
      <c r="G10" s="40" t="s">
        <v>18</v>
      </c>
      <c r="H10" s="40" t="s">
        <v>19</v>
      </c>
      <c r="I10" s="40" t="s">
        <v>20</v>
      </c>
      <c r="J10" s="40" t="s">
        <v>21</v>
      </c>
      <c r="K10" s="41" t="s">
        <v>22</v>
      </c>
      <c r="L10" s="42" t="s">
        <v>23</v>
      </c>
      <c r="M10" s="43" t="s">
        <v>24</v>
      </c>
      <c r="N10" s="11"/>
      <c r="O10" s="12"/>
      <c r="P10" s="12"/>
      <c r="Q10" s="12"/>
      <c r="R10" s="13"/>
    </row>
    <row r="11" spans="1:18" ht="13.5" customHeight="1">
      <c r="A11" s="44" t="s">
        <v>25</v>
      </c>
      <c r="B11" s="25"/>
      <c r="C11" s="45">
        <f>+IF(ISBLANK(NZW_GMINY),"",NZW_GMINY)</f>
        <v>0</v>
      </c>
      <c r="D11" s="45"/>
      <c r="E11" s="45"/>
      <c r="F11" s="210">
        <f>+IF(ISBLANK(WKOD),"",WKOD)</f>
        <v>28</v>
      </c>
      <c r="G11" s="211">
        <f>+IF(ISBLANK(PK),"",PK)</f>
        <v>10</v>
      </c>
      <c r="H11" s="211">
        <f>+IF(ISBLANK(GK),"",GK)</f>
        <v>4</v>
      </c>
      <c r="I11" s="212">
        <f>+IF(ISBLANK(GT),"",GT)</f>
        <v>2</v>
      </c>
      <c r="J11" s="213"/>
      <c r="K11" s="144"/>
      <c r="L11" s="50">
        <v>62</v>
      </c>
      <c r="M11" s="214"/>
      <c r="N11" s="52"/>
      <c r="O11" s="24"/>
      <c r="P11" s="24"/>
      <c r="Q11" s="24"/>
      <c r="R11" s="53"/>
    </row>
    <row r="12" spans="1:14" ht="12.75">
      <c r="A12" s="8"/>
      <c r="B12" s="8"/>
      <c r="C12" s="8"/>
      <c r="D12" s="8"/>
      <c r="E12" s="54"/>
      <c r="F12" s="8"/>
      <c r="G12" s="8"/>
      <c r="H12" s="8"/>
      <c r="I12" s="54"/>
      <c r="J12" s="56"/>
      <c r="K12" s="8"/>
      <c r="L12" s="8"/>
      <c r="M12" s="8"/>
      <c r="N12" s="54"/>
    </row>
    <row r="13" spans="1:14" ht="19.5" customHeight="1">
      <c r="A13" s="57" t="s">
        <v>26</v>
      </c>
      <c r="B13" s="57"/>
      <c r="M13" s="12"/>
      <c r="N13" s="12"/>
    </row>
    <row r="14" ht="13.5" hidden="1"/>
    <row r="15" spans="1:18" ht="12.75">
      <c r="A15" s="59" t="s">
        <v>27</v>
      </c>
      <c r="B15" s="59"/>
      <c r="C15" s="60"/>
      <c r="D15" s="61" t="s">
        <v>28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 t="s">
        <v>29</v>
      </c>
      <c r="Q15" s="61"/>
      <c r="R15" s="61"/>
    </row>
    <row r="16" spans="1:18" ht="12.75">
      <c r="A16" s="59"/>
      <c r="B16" s="59"/>
      <c r="C16" s="62" t="s">
        <v>30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1:18" ht="12.75">
      <c r="A17" s="59"/>
      <c r="B17" s="59"/>
      <c r="C17" s="62" t="s">
        <v>31</v>
      </c>
      <c r="D17" s="16"/>
      <c r="E17" s="63" t="s">
        <v>32</v>
      </c>
      <c r="F17" s="64"/>
      <c r="G17" s="64"/>
      <c r="H17" s="64"/>
      <c r="I17" s="64"/>
      <c r="J17" s="65"/>
      <c r="K17" s="64"/>
      <c r="L17" s="66"/>
      <c r="M17" s="67"/>
      <c r="N17" s="67"/>
      <c r="O17" s="68" t="s">
        <v>33</v>
      </c>
      <c r="P17" s="69"/>
      <c r="Q17" s="64"/>
      <c r="R17" s="70"/>
    </row>
    <row r="18" spans="1:18" ht="12.75">
      <c r="A18" s="59"/>
      <c r="B18" s="59"/>
      <c r="C18" s="62" t="s">
        <v>34</v>
      </c>
      <c r="D18" s="71" t="s">
        <v>34</v>
      </c>
      <c r="E18" s="63" t="s">
        <v>35</v>
      </c>
      <c r="F18" s="72" t="s">
        <v>36</v>
      </c>
      <c r="G18" s="72" t="s">
        <v>37</v>
      </c>
      <c r="H18" s="63" t="s">
        <v>38</v>
      </c>
      <c r="I18" s="72" t="s">
        <v>39</v>
      </c>
      <c r="J18" s="63" t="s">
        <v>40</v>
      </c>
      <c r="K18" s="73" t="s">
        <v>41</v>
      </c>
      <c r="L18" s="74" t="s">
        <v>42</v>
      </c>
      <c r="M18" s="75" t="s">
        <v>43</v>
      </c>
      <c r="N18" s="72" t="s">
        <v>44</v>
      </c>
      <c r="O18" s="76" t="s">
        <v>45</v>
      </c>
      <c r="P18" s="16"/>
      <c r="Q18" s="63" t="s">
        <v>46</v>
      </c>
      <c r="R18" s="77" t="s">
        <v>42</v>
      </c>
    </row>
    <row r="19" spans="1:18" ht="12.75">
      <c r="A19" s="59"/>
      <c r="B19" s="59"/>
      <c r="C19" s="78" t="s">
        <v>47</v>
      </c>
      <c r="D19" s="71" t="s">
        <v>48</v>
      </c>
      <c r="E19" s="63" t="s">
        <v>49</v>
      </c>
      <c r="F19" s="79"/>
      <c r="G19" s="79"/>
      <c r="H19" s="79"/>
      <c r="I19" s="80"/>
      <c r="J19" s="63" t="s">
        <v>50</v>
      </c>
      <c r="K19" s="73"/>
      <c r="L19" s="74" t="s">
        <v>51</v>
      </c>
      <c r="M19" s="72" t="s">
        <v>52</v>
      </c>
      <c r="N19" s="72" t="s">
        <v>53</v>
      </c>
      <c r="O19" s="76" t="s">
        <v>54</v>
      </c>
      <c r="P19" s="71" t="s">
        <v>34</v>
      </c>
      <c r="Q19" s="63" t="s">
        <v>55</v>
      </c>
      <c r="R19" s="76" t="s">
        <v>46</v>
      </c>
    </row>
    <row r="20" spans="1:18" ht="12.75">
      <c r="A20" s="59"/>
      <c r="B20" s="59"/>
      <c r="C20" s="16"/>
      <c r="D20" s="71" t="s">
        <v>56</v>
      </c>
      <c r="E20" s="81" t="s">
        <v>34</v>
      </c>
      <c r="F20" s="63"/>
      <c r="G20" s="63"/>
      <c r="H20" s="63"/>
      <c r="I20" s="63"/>
      <c r="J20" s="82"/>
      <c r="K20" s="79"/>
      <c r="L20" s="74" t="s">
        <v>33</v>
      </c>
      <c r="M20" s="75"/>
      <c r="N20" s="75"/>
      <c r="O20" s="76" t="s">
        <v>57</v>
      </c>
      <c r="P20" s="16"/>
      <c r="Q20" s="63" t="s">
        <v>58</v>
      </c>
      <c r="R20" s="77" t="s">
        <v>59</v>
      </c>
    </row>
    <row r="21" spans="1:18" ht="12.75">
      <c r="A21" s="59"/>
      <c r="B21" s="59"/>
      <c r="C21" s="16"/>
      <c r="D21" s="16"/>
      <c r="E21" s="81" t="s">
        <v>60</v>
      </c>
      <c r="F21" s="82"/>
      <c r="G21" s="63"/>
      <c r="H21" s="82"/>
      <c r="I21" s="63"/>
      <c r="J21" s="82"/>
      <c r="K21" s="79"/>
      <c r="L21" s="74" t="s">
        <v>61</v>
      </c>
      <c r="M21" s="75"/>
      <c r="N21" s="75"/>
      <c r="O21" s="76" t="s">
        <v>62</v>
      </c>
      <c r="P21" s="71" t="s">
        <v>63</v>
      </c>
      <c r="Q21" s="63" t="s">
        <v>64</v>
      </c>
      <c r="R21" s="77"/>
    </row>
    <row r="22" spans="1:18" ht="13.5">
      <c r="A22" s="59"/>
      <c r="B22" s="59"/>
      <c r="C22" s="84"/>
      <c r="D22" s="84"/>
      <c r="E22" s="81"/>
      <c r="F22" s="85"/>
      <c r="G22" s="85"/>
      <c r="H22" s="85"/>
      <c r="I22" s="85"/>
      <c r="J22" s="85"/>
      <c r="K22" s="86"/>
      <c r="L22" s="87"/>
      <c r="M22" s="75"/>
      <c r="N22" s="75"/>
      <c r="O22" s="76" t="s">
        <v>65</v>
      </c>
      <c r="P22" s="84"/>
      <c r="Q22" s="85"/>
      <c r="R22" s="88"/>
    </row>
    <row r="23" spans="1:18" ht="13.5">
      <c r="A23" s="215">
        <v>1</v>
      </c>
      <c r="B23" s="215"/>
      <c r="C23" s="216">
        <v>2</v>
      </c>
      <c r="D23" s="216">
        <v>3</v>
      </c>
      <c r="E23" s="217">
        <v>4</v>
      </c>
      <c r="F23" s="217">
        <v>5</v>
      </c>
      <c r="G23" s="217">
        <v>6</v>
      </c>
      <c r="H23" s="217">
        <v>7</v>
      </c>
      <c r="I23" s="217">
        <v>8</v>
      </c>
      <c r="J23" s="217">
        <v>9</v>
      </c>
      <c r="K23" s="218">
        <v>10</v>
      </c>
      <c r="L23" s="219">
        <v>11</v>
      </c>
      <c r="M23" s="219">
        <v>12</v>
      </c>
      <c r="N23" s="219">
        <v>13</v>
      </c>
      <c r="O23" s="220">
        <v>14</v>
      </c>
      <c r="P23" s="216">
        <v>15</v>
      </c>
      <c r="Q23" s="217">
        <v>16</v>
      </c>
      <c r="R23" s="221">
        <v>17</v>
      </c>
    </row>
    <row r="24" spans="1:18" ht="18" customHeight="1">
      <c r="A24" s="222" t="s">
        <v>108</v>
      </c>
      <c r="B24" s="222"/>
      <c r="C24" s="223">
        <f>+D24+P24</f>
        <v>0</v>
      </c>
      <c r="D24" s="344">
        <f>+E24+SUM(J24:O24)</f>
        <v>0</v>
      </c>
      <c r="E24" s="225">
        <f>+SUM(F24:I24)</f>
        <v>0</v>
      </c>
      <c r="F24" s="345"/>
      <c r="G24" s="345"/>
      <c r="H24" s="345"/>
      <c r="I24" s="345"/>
      <c r="J24" s="345"/>
      <c r="K24" s="345"/>
      <c r="L24" s="345"/>
      <c r="M24" s="345"/>
      <c r="N24" s="345"/>
      <c r="O24" s="346"/>
      <c r="P24" s="224">
        <f>+Q24+R24</f>
        <v>0</v>
      </c>
      <c r="Q24" s="345"/>
      <c r="R24" s="346"/>
    </row>
    <row r="25" spans="1:13" ht="15.75" customHeight="1">
      <c r="A25" s="228"/>
      <c r="B25" s="229"/>
      <c r="C25" s="229"/>
      <c r="D25" s="229"/>
      <c r="E25" s="229"/>
      <c r="F25" s="230"/>
      <c r="G25" s="231"/>
      <c r="H25" s="230"/>
      <c r="I25" s="230"/>
      <c r="J25" s="230"/>
      <c r="K25" s="230"/>
      <c r="L25" s="232"/>
      <c r="M25" s="233"/>
    </row>
    <row r="26" ht="12.75">
      <c r="H26" s="189">
        <f>+'99-zbiorczo'!H56</f>
        <v>0</v>
      </c>
    </row>
    <row r="27" ht="12.75">
      <c r="H27" s="189">
        <f>+'99-zbiorczo'!H57</f>
        <v>0</v>
      </c>
    </row>
    <row r="28" ht="12.75">
      <c r="H28" s="189">
        <f>+'99-zbiorczo'!H58</f>
        <v>0</v>
      </c>
    </row>
    <row r="29" ht="12.75">
      <c r="H29" s="189">
        <f>+'99-zbiorczo'!H59</f>
        <v>0</v>
      </c>
    </row>
    <row r="30" ht="14.25" customHeight="1"/>
    <row r="31" spans="1:11" ht="14.25" customHeight="1">
      <c r="A31" s="234">
        <f>+IF(ISBLANK('99-zbiorczo'!A61:B61),"",'99-zbiorczo'!A61:B61)</f>
        <v>0</v>
      </c>
      <c r="B31" s="234"/>
      <c r="D31" s="41">
        <f>+IF(ISBLANK('99-zbiorczo'!D61),"",+'99-zbiorczo'!D61)</f>
        <v>897420025</v>
      </c>
      <c r="F31" s="197">
        <f>+IF(ISBLANK('99-zbiorczo'!F61),"",'99-zbiorczo'!F61)</f>
        <v>43518</v>
      </c>
      <c r="H31" s="194">
        <f>+IF(ISBLANK('99-zbiorczo'!H61:K61),"",'99-zbiorczo'!H61:K61)</f>
        <v>0</v>
      </c>
      <c r="I31" s="194"/>
      <c r="J31" s="194"/>
      <c r="K31" s="194"/>
    </row>
    <row r="32" spans="1:11" ht="4.5" customHeight="1">
      <c r="A32" s="194" t="s">
        <v>97</v>
      </c>
      <c r="B32" s="194"/>
      <c r="D32" s="41" t="s">
        <v>98</v>
      </c>
      <c r="F32" s="41" t="s">
        <v>98</v>
      </c>
      <c r="H32" s="194" t="s">
        <v>99</v>
      </c>
      <c r="I32" s="194"/>
      <c r="J32" s="194"/>
      <c r="K32" s="194"/>
    </row>
    <row r="33" spans="1:11" ht="14.25" customHeight="1">
      <c r="A33" s="194" t="s">
        <v>100</v>
      </c>
      <c r="B33" s="194"/>
      <c r="D33" s="41" t="s">
        <v>101</v>
      </c>
      <c r="F33" s="41" t="s">
        <v>102</v>
      </c>
      <c r="H33" s="194" t="s">
        <v>103</v>
      </c>
      <c r="I33" s="194"/>
      <c r="J33" s="194"/>
      <c r="K33" s="194"/>
    </row>
    <row r="34" ht="14.25" customHeight="1"/>
    <row r="35" ht="14.25" customHeight="1"/>
    <row r="36" ht="14.25" customHeight="1">
      <c r="H36" s="197"/>
    </row>
    <row r="37" ht="14.25" customHeight="1"/>
    <row r="38" ht="14.25" customHeight="1"/>
    <row r="39" ht="14.25" customHeight="1"/>
    <row r="40" ht="14.25" customHeight="1"/>
    <row r="43" ht="12.75">
      <c r="M43" s="1" t="s">
        <v>104</v>
      </c>
    </row>
  </sheetData>
  <sheetProtection password="D4EF" sheet="1" objects="1" scenarios="1" formatCells="0" formatColumns="0" formatRows="0"/>
  <mergeCells count="22">
    <mergeCell ref="C2:M3"/>
    <mergeCell ref="A3:B4"/>
    <mergeCell ref="C4:M4"/>
    <mergeCell ref="N4:Q8"/>
    <mergeCell ref="C5:M5"/>
    <mergeCell ref="A6:B6"/>
    <mergeCell ref="C6:M6"/>
    <mergeCell ref="A8:B8"/>
    <mergeCell ref="C9:E9"/>
    <mergeCell ref="C10:E10"/>
    <mergeCell ref="C11:E11"/>
    <mergeCell ref="A15:B22"/>
    <mergeCell ref="D15:O16"/>
    <mergeCell ref="P15:R16"/>
    <mergeCell ref="A23:B23"/>
    <mergeCell ref="A24:B24"/>
    <mergeCell ref="A31:B31"/>
    <mergeCell ref="H31:K31"/>
    <mergeCell ref="A32:B32"/>
    <mergeCell ref="H32:K32"/>
    <mergeCell ref="A33:B33"/>
    <mergeCell ref="H33:K33"/>
  </mergeCells>
  <printOptions horizontalCentered="1"/>
  <pageMargins left="0.39375" right="0.39375" top="0.7875" bottom="0.7875" header="0.5118055555555555" footer="0.39375"/>
  <pageSetup fitToHeight="1" fitToWidth="1" horizontalDpi="300" verticalDpi="300" orientation="landscape" paperSize="9"/>
  <headerFooter alignWithMargins="0">
    <oddFooter>&amp;L&amp;A&amp;C&amp;F&amp;R&amp;9Wydrukowano: 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R73"/>
  <sheetViews>
    <sheetView zoomScale="75" zoomScaleNormal="75" zoomScaleSheetLayoutView="75" workbookViewId="0" topLeftCell="A1">
      <pane xSplit="2" ySplit="23" topLeftCell="C24" activePane="bottomRight" state="frozen"/>
      <selection pane="topLeft" activeCell="A1" sqref="A1"/>
      <selection pane="topRight" activeCell="C1" sqref="C1"/>
      <selection pane="bottomLeft" activeCell="A24" sqref="A24"/>
      <selection pane="bottomRight" activeCell="C24" sqref="C24"/>
    </sheetView>
  </sheetViews>
  <sheetFormatPr defaultColWidth="8.00390625" defaultRowHeight="12.75"/>
  <cols>
    <col min="1" max="2" width="17.75390625" style="1" customWidth="1"/>
    <col min="3" max="18" width="14.75390625" style="1" customWidth="1"/>
    <col min="19" max="16384" width="9.125" style="1" customWidth="1"/>
  </cols>
  <sheetData>
    <row r="1" spans="1:16" ht="13.5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ht="12.75">
      <c r="A2" s="4" t="s">
        <v>1</v>
      </c>
      <c r="B2" s="4"/>
      <c r="C2" s="6" t="s">
        <v>2</v>
      </c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/>
      <c r="Q2" s="8"/>
      <c r="R2" s="9"/>
    </row>
    <row r="3" spans="1:18" ht="48.75" customHeight="1">
      <c r="A3" s="347">
        <f>+IF(ISBLANK(JEDNOSTKA),"",+JEDNOSTKA)</f>
        <v>0</v>
      </c>
      <c r="B3" s="34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1" t="s">
        <v>4</v>
      </c>
      <c r="O3" s="12"/>
      <c r="P3" s="12"/>
      <c r="Q3" s="12"/>
      <c r="R3" s="13"/>
    </row>
    <row r="4" spans="1:18" ht="15" customHeight="1">
      <c r="A4" s="347"/>
      <c r="B4" s="347"/>
      <c r="C4" s="201" t="s">
        <v>112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15">
        <f>IF(ISBLANK(Adresat),"",Adresat)</f>
        <v>0</v>
      </c>
      <c r="O4" s="15"/>
      <c r="P4" s="15"/>
      <c r="Q4" s="15"/>
      <c r="R4" s="13"/>
    </row>
    <row r="5" spans="1:18" ht="12.75">
      <c r="A5" s="16" t="s">
        <v>6</v>
      </c>
      <c r="C5" s="11"/>
      <c r="G5" s="235"/>
      <c r="L5" s="12"/>
      <c r="M5" s="13"/>
      <c r="N5" s="15"/>
      <c r="O5" s="15"/>
      <c r="P5" s="15"/>
      <c r="Q5" s="15"/>
      <c r="R5" s="13"/>
    </row>
    <row r="6" spans="1:18" ht="26.25" customHeight="1">
      <c r="A6" s="202">
        <f>+IF(ISBLANK('99-zbiorczo'!A6:B6),"",'99-zbiorczo'!A6:B6)</f>
        <v>0</v>
      </c>
      <c r="B6" s="202"/>
      <c r="C6" s="19" t="s">
        <v>8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5"/>
      <c r="O6" s="15"/>
      <c r="P6" s="15"/>
      <c r="Q6" s="15"/>
      <c r="R6" s="13"/>
    </row>
    <row r="7" spans="1:18" ht="16.5" customHeight="1">
      <c r="A7" s="4" t="s">
        <v>9</v>
      </c>
      <c r="B7" s="203"/>
      <c r="C7" s="20" t="s">
        <v>10</v>
      </c>
      <c r="H7" s="349"/>
      <c r="L7" s="12"/>
      <c r="M7" s="13"/>
      <c r="N7" s="15"/>
      <c r="O7" s="15"/>
      <c r="P7" s="15"/>
      <c r="Q7" s="15"/>
      <c r="R7" s="13"/>
    </row>
    <row r="8" spans="1:18" ht="20.25" customHeight="1">
      <c r="A8" s="204">
        <f>+IF(ISBLANK(REGON),"",+REGON)</f>
        <v>538248</v>
      </c>
      <c r="B8" s="204"/>
      <c r="C8" s="205">
        <f>+IF(ISBLANK(LID),"",LID)</f>
        <v>0</v>
      </c>
      <c r="D8" s="24"/>
      <c r="E8" s="25"/>
      <c r="F8" s="26" t="s">
        <v>11</v>
      </c>
      <c r="G8" s="26"/>
      <c r="H8" s="206">
        <f>+IF(ISBLANK(KWARTAL),"",+KWARTAL)</f>
        <v>4</v>
      </c>
      <c r="I8" s="28" t="s">
        <v>12</v>
      </c>
      <c r="J8" s="207" t="s">
        <v>13</v>
      </c>
      <c r="K8" s="208">
        <f>+IF(ISBLANK(ROK),"",+ROK)</f>
        <v>2018</v>
      </c>
      <c r="L8" s="30"/>
      <c r="M8" s="13"/>
      <c r="N8" s="15"/>
      <c r="O8" s="15"/>
      <c r="P8" s="15"/>
      <c r="Q8" s="15"/>
      <c r="R8" s="13"/>
    </row>
    <row r="9" spans="1:18" ht="13.5" customHeight="1">
      <c r="A9" s="31" t="s">
        <v>14</v>
      </c>
      <c r="B9" s="32"/>
      <c r="C9" s="209">
        <f>+IF(ISBLANK(NZW_WOJ),"",NZW_WOJ)</f>
        <v>0</v>
      </c>
      <c r="D9" s="209"/>
      <c r="E9" s="209"/>
      <c r="F9" s="34"/>
      <c r="G9" s="35"/>
      <c r="H9" s="36" t="s">
        <v>15</v>
      </c>
      <c r="I9" s="35"/>
      <c r="J9" s="35"/>
      <c r="K9" s="37"/>
      <c r="L9" s="12"/>
      <c r="M9" s="38"/>
      <c r="N9" s="11"/>
      <c r="O9" s="12"/>
      <c r="P9" s="12"/>
      <c r="Q9" s="12"/>
      <c r="R9" s="13"/>
    </row>
    <row r="10" spans="1:18" ht="13.5" customHeight="1">
      <c r="A10" s="31" t="s">
        <v>16</v>
      </c>
      <c r="B10" s="32"/>
      <c r="C10" s="33">
        <f>+IF(ISBLANK(NZW_POW),"",NZW_POW)</f>
        <v>0</v>
      </c>
      <c r="D10" s="33"/>
      <c r="E10" s="33"/>
      <c r="F10" s="39" t="s">
        <v>17</v>
      </c>
      <c r="G10" s="40" t="s">
        <v>18</v>
      </c>
      <c r="H10" s="40" t="s">
        <v>19</v>
      </c>
      <c r="I10" s="40" t="s">
        <v>20</v>
      </c>
      <c r="J10" s="40" t="s">
        <v>21</v>
      </c>
      <c r="K10" s="41" t="s">
        <v>22</v>
      </c>
      <c r="L10" s="42" t="s">
        <v>23</v>
      </c>
      <c r="M10" s="43" t="s">
        <v>24</v>
      </c>
      <c r="N10" s="11"/>
      <c r="O10" s="12"/>
      <c r="P10" s="12"/>
      <c r="Q10" s="12"/>
      <c r="R10" s="13"/>
    </row>
    <row r="11" spans="1:18" ht="13.5" customHeight="1">
      <c r="A11" s="44" t="s">
        <v>25</v>
      </c>
      <c r="B11" s="25"/>
      <c r="C11" s="45">
        <f>+IF(ISBLANK(NZW_GMINY),"",NZW_GMINY)</f>
        <v>0</v>
      </c>
      <c r="D11" s="45"/>
      <c r="E11" s="45"/>
      <c r="F11" s="210">
        <f>+IF(ISBLANK(WKOD),"",WKOD)</f>
        <v>28</v>
      </c>
      <c r="G11" s="211">
        <f>+IF(ISBLANK(PK),"",PK)</f>
        <v>10</v>
      </c>
      <c r="H11" s="211">
        <f>+IF(ISBLANK(GK),"",GK)</f>
        <v>4</v>
      </c>
      <c r="I11" s="212">
        <f>+IF(ISBLANK(GT),"",GT)</f>
        <v>2</v>
      </c>
      <c r="J11" s="213"/>
      <c r="K11" s="144"/>
      <c r="L11" s="50">
        <v>82</v>
      </c>
      <c r="M11" s="214"/>
      <c r="N11" s="52"/>
      <c r="O11" s="24"/>
      <c r="P11" s="24"/>
      <c r="Q11" s="24"/>
      <c r="R11" s="53"/>
    </row>
    <row r="12" spans="1:14" ht="12.75">
      <c r="A12" s="8"/>
      <c r="B12" s="8"/>
      <c r="C12" s="8"/>
      <c r="D12" s="8"/>
      <c r="E12" s="54"/>
      <c r="F12" s="8"/>
      <c r="G12" s="8"/>
      <c r="H12" s="8"/>
      <c r="I12" s="54"/>
      <c r="J12" s="56"/>
      <c r="K12" s="8"/>
      <c r="L12" s="8"/>
      <c r="M12" s="8"/>
      <c r="N12" s="54"/>
    </row>
    <row r="13" spans="1:14" ht="19.5" customHeight="1">
      <c r="A13" s="57" t="s">
        <v>26</v>
      </c>
      <c r="B13" s="57"/>
      <c r="M13" s="12"/>
      <c r="N13" s="12"/>
    </row>
    <row r="14" ht="13.5" hidden="1"/>
    <row r="15" spans="1:18" ht="12.75">
      <c r="A15" s="59" t="s">
        <v>27</v>
      </c>
      <c r="B15" s="59"/>
      <c r="C15" s="60"/>
      <c r="D15" s="61" t="s">
        <v>28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 t="s">
        <v>29</v>
      </c>
      <c r="Q15" s="61"/>
      <c r="R15" s="61"/>
    </row>
    <row r="16" spans="1:18" ht="12.75">
      <c r="A16" s="59"/>
      <c r="B16" s="59"/>
      <c r="C16" s="62" t="s">
        <v>30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1:18" ht="12.75">
      <c r="A17" s="59"/>
      <c r="B17" s="59"/>
      <c r="C17" s="62" t="s">
        <v>31</v>
      </c>
      <c r="D17" s="16"/>
      <c r="E17" s="63" t="s">
        <v>32</v>
      </c>
      <c r="F17" s="64"/>
      <c r="G17" s="64"/>
      <c r="H17" s="64"/>
      <c r="I17" s="64"/>
      <c r="J17" s="65"/>
      <c r="K17" s="64"/>
      <c r="L17" s="66"/>
      <c r="M17" s="67"/>
      <c r="N17" s="67"/>
      <c r="O17" s="68" t="s">
        <v>33</v>
      </c>
      <c r="P17" s="69"/>
      <c r="Q17" s="64"/>
      <c r="R17" s="70"/>
    </row>
    <row r="18" spans="1:18" ht="12.75">
      <c r="A18" s="59"/>
      <c r="B18" s="59"/>
      <c r="C18" s="62" t="s">
        <v>34</v>
      </c>
      <c r="D18" s="71" t="s">
        <v>34</v>
      </c>
      <c r="E18" s="63" t="s">
        <v>35</v>
      </c>
      <c r="F18" s="72" t="s">
        <v>36</v>
      </c>
      <c r="G18" s="72" t="s">
        <v>37</v>
      </c>
      <c r="H18" s="63" t="s">
        <v>38</v>
      </c>
      <c r="I18" s="72" t="s">
        <v>39</v>
      </c>
      <c r="J18" s="63" t="s">
        <v>40</v>
      </c>
      <c r="K18" s="73" t="s">
        <v>41</v>
      </c>
      <c r="L18" s="74" t="s">
        <v>42</v>
      </c>
      <c r="M18" s="75" t="s">
        <v>43</v>
      </c>
      <c r="N18" s="72" t="s">
        <v>44</v>
      </c>
      <c r="O18" s="76" t="s">
        <v>45</v>
      </c>
      <c r="P18" s="16"/>
      <c r="Q18" s="63" t="s">
        <v>46</v>
      </c>
      <c r="R18" s="77" t="s">
        <v>42</v>
      </c>
    </row>
    <row r="19" spans="1:18" ht="12.75">
      <c r="A19" s="59"/>
      <c r="B19" s="59"/>
      <c r="C19" s="78" t="s">
        <v>47</v>
      </c>
      <c r="D19" s="71" t="s">
        <v>48</v>
      </c>
      <c r="E19" s="63" t="s">
        <v>49</v>
      </c>
      <c r="F19" s="79"/>
      <c r="G19" s="79"/>
      <c r="H19" s="79"/>
      <c r="I19" s="80"/>
      <c r="J19" s="63" t="s">
        <v>50</v>
      </c>
      <c r="K19" s="73"/>
      <c r="L19" s="74" t="s">
        <v>51</v>
      </c>
      <c r="M19" s="72" t="s">
        <v>52</v>
      </c>
      <c r="N19" s="72" t="s">
        <v>53</v>
      </c>
      <c r="O19" s="76" t="s">
        <v>54</v>
      </c>
      <c r="P19" s="71" t="s">
        <v>34</v>
      </c>
      <c r="Q19" s="63" t="s">
        <v>55</v>
      </c>
      <c r="R19" s="76" t="s">
        <v>46</v>
      </c>
    </row>
    <row r="20" spans="1:18" ht="12.75">
      <c r="A20" s="59"/>
      <c r="B20" s="59"/>
      <c r="C20" s="16"/>
      <c r="D20" s="71" t="s">
        <v>56</v>
      </c>
      <c r="E20" s="81" t="s">
        <v>34</v>
      </c>
      <c r="F20" s="63"/>
      <c r="G20" s="63"/>
      <c r="H20" s="63"/>
      <c r="I20" s="63"/>
      <c r="J20" s="82"/>
      <c r="K20" s="79"/>
      <c r="L20" s="74" t="s">
        <v>33</v>
      </c>
      <c r="M20" s="75"/>
      <c r="N20" s="75"/>
      <c r="O20" s="76" t="s">
        <v>57</v>
      </c>
      <c r="P20" s="16"/>
      <c r="Q20" s="63" t="s">
        <v>58</v>
      </c>
      <c r="R20" s="77" t="s">
        <v>59</v>
      </c>
    </row>
    <row r="21" spans="1:18" ht="12.75">
      <c r="A21" s="59"/>
      <c r="B21" s="59"/>
      <c r="C21" s="16"/>
      <c r="D21" s="16"/>
      <c r="E21" s="81" t="s">
        <v>60</v>
      </c>
      <c r="F21" s="82"/>
      <c r="G21" s="63"/>
      <c r="H21" s="82"/>
      <c r="I21" s="63"/>
      <c r="J21" s="82"/>
      <c r="K21" s="79"/>
      <c r="L21" s="74" t="s">
        <v>61</v>
      </c>
      <c r="M21" s="75"/>
      <c r="N21" s="75"/>
      <c r="O21" s="76" t="s">
        <v>62</v>
      </c>
      <c r="P21" s="71" t="s">
        <v>63</v>
      </c>
      <c r="Q21" s="63" t="s">
        <v>64</v>
      </c>
      <c r="R21" s="77"/>
    </row>
    <row r="22" spans="1:18" ht="13.5">
      <c r="A22" s="59"/>
      <c r="B22" s="59"/>
      <c r="C22" s="84"/>
      <c r="D22" s="84"/>
      <c r="E22" s="81"/>
      <c r="F22" s="85"/>
      <c r="G22" s="85"/>
      <c r="H22" s="85"/>
      <c r="I22" s="85"/>
      <c r="J22" s="85"/>
      <c r="K22" s="86"/>
      <c r="L22" s="87"/>
      <c r="M22" s="75"/>
      <c r="N22" s="75"/>
      <c r="O22" s="76" t="s">
        <v>65</v>
      </c>
      <c r="P22" s="84"/>
      <c r="Q22" s="85"/>
      <c r="R22" s="88"/>
    </row>
    <row r="23" spans="1:18" ht="13.5">
      <c r="A23" s="237">
        <v>1</v>
      </c>
      <c r="B23" s="237"/>
      <c r="C23" s="91">
        <v>2</v>
      </c>
      <c r="D23" s="91">
        <v>3</v>
      </c>
      <c r="E23" s="92">
        <v>4</v>
      </c>
      <c r="F23" s="92">
        <v>5</v>
      </c>
      <c r="G23" s="92">
        <v>6</v>
      </c>
      <c r="H23" s="92">
        <v>7</v>
      </c>
      <c r="I23" s="92">
        <v>8</v>
      </c>
      <c r="J23" s="92">
        <v>9</v>
      </c>
      <c r="K23" s="93">
        <v>10</v>
      </c>
      <c r="L23" s="94">
        <v>11</v>
      </c>
      <c r="M23" s="94">
        <v>12</v>
      </c>
      <c r="N23" s="94">
        <v>13</v>
      </c>
      <c r="O23" s="95">
        <v>14</v>
      </c>
      <c r="P23" s="91">
        <v>15</v>
      </c>
      <c r="Q23" s="92">
        <v>16</v>
      </c>
      <c r="R23" s="96">
        <v>17</v>
      </c>
    </row>
    <row r="24" spans="1:18" ht="18" customHeight="1">
      <c r="A24" s="97" t="s">
        <v>66</v>
      </c>
      <c r="B24" s="98"/>
      <c r="C24" s="99">
        <f>C25+C26</f>
        <v>0</v>
      </c>
      <c r="D24" s="100">
        <f>D25+D26</f>
        <v>0</v>
      </c>
      <c r="E24" s="101">
        <f>E25+E26</f>
        <v>0</v>
      </c>
      <c r="F24" s="101">
        <f>F25+F26</f>
        <v>0</v>
      </c>
      <c r="G24" s="101">
        <f>G25+G26</f>
        <v>0</v>
      </c>
      <c r="H24" s="101">
        <f>H25+H26</f>
        <v>0</v>
      </c>
      <c r="I24" s="101">
        <f>I25+I26</f>
        <v>0</v>
      </c>
      <c r="J24" s="101">
        <f>J25+J26</f>
        <v>0</v>
      </c>
      <c r="K24" s="102">
        <f>K25+K26</f>
        <v>0</v>
      </c>
      <c r="L24" s="238">
        <f>L25+L26</f>
        <v>0</v>
      </c>
      <c r="M24" s="239">
        <f>M25+M26</f>
        <v>0</v>
      </c>
      <c r="N24" s="239">
        <f>N25+N26</f>
        <v>0</v>
      </c>
      <c r="O24" s="240">
        <f>O25+O26</f>
        <v>0</v>
      </c>
      <c r="P24" s="100">
        <f>P25+P26</f>
        <v>0</v>
      </c>
      <c r="Q24" s="101">
        <f>Q25+Q26</f>
        <v>0</v>
      </c>
      <c r="R24" s="104">
        <f>R25+R26</f>
        <v>0</v>
      </c>
    </row>
    <row r="25" spans="1:18" ht="18" customHeight="1">
      <c r="A25" s="97" t="s">
        <v>67</v>
      </c>
      <c r="B25" s="105"/>
      <c r="C25" s="106">
        <f aca="true" t="shared" si="0" ref="C25:C26">D25+P25</f>
        <v>0</v>
      </c>
      <c r="D25" s="241">
        <f aca="true" t="shared" si="1" ref="D25:D26">E25+J25+K25+L25+M25+N25+O25</f>
        <v>0</v>
      </c>
      <c r="E25" s="101">
        <f aca="true" t="shared" si="2" ref="E25:E26">F25+G25+H25+I25</f>
        <v>0</v>
      </c>
      <c r="F25" s="242"/>
      <c r="G25" s="242"/>
      <c r="H25" s="242"/>
      <c r="I25" s="242"/>
      <c r="J25" s="242"/>
      <c r="K25" s="243"/>
      <c r="L25" s="244"/>
      <c r="M25" s="244"/>
      <c r="N25" s="244"/>
      <c r="O25" s="245"/>
      <c r="P25" s="107">
        <f aca="true" t="shared" si="3" ref="P25:P26">Q25+R25</f>
        <v>0</v>
      </c>
      <c r="Q25" s="242"/>
      <c r="R25" s="246"/>
    </row>
    <row r="26" spans="1:18" ht="18" customHeight="1">
      <c r="A26" s="97" t="s">
        <v>68</v>
      </c>
      <c r="B26" s="98"/>
      <c r="C26" s="106">
        <f t="shared" si="0"/>
        <v>0</v>
      </c>
      <c r="D26" s="241">
        <f t="shared" si="1"/>
        <v>0</v>
      </c>
      <c r="E26" s="101">
        <f t="shared" si="2"/>
        <v>0</v>
      </c>
      <c r="F26" s="247"/>
      <c r="G26" s="247"/>
      <c r="H26" s="247"/>
      <c r="I26" s="247"/>
      <c r="J26" s="247"/>
      <c r="K26" s="244"/>
      <c r="L26" s="244"/>
      <c r="M26" s="244"/>
      <c r="N26" s="244"/>
      <c r="O26" s="245"/>
      <c r="P26" s="103">
        <f t="shared" si="3"/>
        <v>0</v>
      </c>
      <c r="Q26" s="247"/>
      <c r="R26" s="245"/>
    </row>
    <row r="27" spans="1:18" ht="18" customHeight="1">
      <c r="A27" s="112" t="s">
        <v>69</v>
      </c>
      <c r="B27" s="113"/>
      <c r="C27" s="106">
        <f>C28+C29</f>
        <v>0</v>
      </c>
      <c r="D27" s="114">
        <f>D28+D29</f>
        <v>0</v>
      </c>
      <c r="E27" s="107">
        <f>E28+E29</f>
        <v>0</v>
      </c>
      <c r="F27" s="108">
        <f>F28+F29</f>
        <v>0</v>
      </c>
      <c r="G27" s="108">
        <f>G28+G29</f>
        <v>0</v>
      </c>
      <c r="H27" s="108">
        <f>H28+H29</f>
        <v>0</v>
      </c>
      <c r="I27" s="108">
        <f>I28+I29</f>
        <v>0</v>
      </c>
      <c r="J27" s="108">
        <f>J28+J29</f>
        <v>0</v>
      </c>
      <c r="K27" s="109">
        <f>K28+K29</f>
        <v>0</v>
      </c>
      <c r="L27" s="239">
        <f>L28+L29</f>
        <v>0</v>
      </c>
      <c r="M27" s="239">
        <f>M28+M29</f>
        <v>0</v>
      </c>
      <c r="N27" s="239">
        <f>N28+N29</f>
        <v>0</v>
      </c>
      <c r="O27" s="240">
        <f>O28+O29</f>
        <v>0</v>
      </c>
      <c r="P27" s="107">
        <f>P28+P29</f>
        <v>0</v>
      </c>
      <c r="Q27" s="108">
        <f>Q28+Q29</f>
        <v>0</v>
      </c>
      <c r="R27" s="110">
        <f>R28+R29</f>
        <v>0</v>
      </c>
    </row>
    <row r="28" spans="1:18" ht="18" customHeight="1">
      <c r="A28" s="112" t="s">
        <v>70</v>
      </c>
      <c r="B28" s="105"/>
      <c r="C28" s="106">
        <f aca="true" t="shared" si="4" ref="C28:C29">D28+P28</f>
        <v>0</v>
      </c>
      <c r="D28" s="241">
        <f aca="true" t="shared" si="5" ref="D28:D29">E28+J28+K28+L28+M28+N28+O28</f>
        <v>0</v>
      </c>
      <c r="E28" s="101">
        <f aca="true" t="shared" si="6" ref="E28:E29">F28+G28+H28+I28</f>
        <v>0</v>
      </c>
      <c r="F28" s="242"/>
      <c r="G28" s="242"/>
      <c r="H28" s="242"/>
      <c r="I28" s="242"/>
      <c r="J28" s="242"/>
      <c r="K28" s="243"/>
      <c r="L28" s="244"/>
      <c r="M28" s="244"/>
      <c r="N28" s="244"/>
      <c r="O28" s="245"/>
      <c r="P28" s="107">
        <f aca="true" t="shared" si="7" ref="P28:P29">Q28+R28</f>
        <v>0</v>
      </c>
      <c r="Q28" s="242"/>
      <c r="R28" s="246"/>
    </row>
    <row r="29" spans="1:18" ht="18" customHeight="1">
      <c r="A29" s="97" t="s">
        <v>71</v>
      </c>
      <c r="B29" s="98"/>
      <c r="C29" s="106">
        <f t="shared" si="4"/>
        <v>0</v>
      </c>
      <c r="D29" s="241">
        <f t="shared" si="5"/>
        <v>0</v>
      </c>
      <c r="E29" s="101">
        <f t="shared" si="6"/>
        <v>0</v>
      </c>
      <c r="F29" s="247"/>
      <c r="G29" s="247"/>
      <c r="H29" s="247"/>
      <c r="I29" s="247"/>
      <c r="J29" s="247"/>
      <c r="K29" s="244"/>
      <c r="L29" s="248"/>
      <c r="M29" s="244"/>
      <c r="N29" s="244"/>
      <c r="O29" s="245"/>
      <c r="P29" s="100">
        <f t="shared" si="7"/>
        <v>0</v>
      </c>
      <c r="Q29" s="247"/>
      <c r="R29" s="245"/>
    </row>
    <row r="30" spans="1:18" ht="18" customHeight="1">
      <c r="A30" s="97" t="s">
        <v>72</v>
      </c>
      <c r="B30" s="98"/>
      <c r="C30" s="99">
        <f>C31+C32+C33</f>
        <v>0</v>
      </c>
      <c r="D30" s="241">
        <f>D31+D32+D33</f>
        <v>0</v>
      </c>
      <c r="E30" s="101">
        <f>E31+E32+E33</f>
        <v>0</v>
      </c>
      <c r="F30" s="350">
        <f>F31+F32+F33</f>
        <v>0</v>
      </c>
      <c r="G30" s="350">
        <f>G31+G32+G33</f>
        <v>0</v>
      </c>
      <c r="H30" s="350">
        <f>H31+H32+H33</f>
        <v>0</v>
      </c>
      <c r="I30" s="350">
        <f>I31+I32+I33</f>
        <v>0</v>
      </c>
      <c r="J30" s="350">
        <f>J31+J32+J33</f>
        <v>0</v>
      </c>
      <c r="K30" s="351">
        <f>K31+K32+K33</f>
        <v>0</v>
      </c>
      <c r="L30" s="352">
        <f>L31+L32+L33</f>
        <v>0</v>
      </c>
      <c r="M30" s="351">
        <f>M31+M32+M33</f>
        <v>0</v>
      </c>
      <c r="N30" s="351">
        <f>N31+N32+N33</f>
        <v>0</v>
      </c>
      <c r="O30" s="353">
        <f>O31+O32+O33</f>
        <v>0</v>
      </c>
      <c r="P30" s="100">
        <f>P31+P32+P33</f>
        <v>0</v>
      </c>
      <c r="Q30" s="350">
        <f>Q31+Q32+Q33</f>
        <v>0</v>
      </c>
      <c r="R30" s="353">
        <f>R31+R32+R33</f>
        <v>0</v>
      </c>
    </row>
    <row r="31" spans="1:18" ht="18" customHeight="1">
      <c r="A31" s="112" t="s">
        <v>73</v>
      </c>
      <c r="B31" s="113"/>
      <c r="C31" s="106">
        <f aca="true" t="shared" si="8" ref="C31:C33">D31+P31</f>
        <v>0</v>
      </c>
      <c r="D31" s="241">
        <f aca="true" t="shared" si="9" ref="D31:D33">E31+J31+K31+L31+M31+N31+O31</f>
        <v>0</v>
      </c>
      <c r="E31" s="101">
        <f aca="true" t="shared" si="10" ref="E31:E33">F31+G31+H31+I31</f>
        <v>0</v>
      </c>
      <c r="F31" s="247"/>
      <c r="G31" s="247"/>
      <c r="H31" s="247"/>
      <c r="I31" s="247"/>
      <c r="J31" s="247"/>
      <c r="K31" s="244"/>
      <c r="L31" s="248"/>
      <c r="M31" s="244"/>
      <c r="N31" s="244"/>
      <c r="O31" s="245"/>
      <c r="P31" s="103">
        <f aca="true" t="shared" si="11" ref="P31:P33">Q31+R31</f>
        <v>0</v>
      </c>
      <c r="Q31" s="247"/>
      <c r="R31" s="245"/>
    </row>
    <row r="32" spans="1:18" ht="18" customHeight="1">
      <c r="A32" s="97" t="s">
        <v>74</v>
      </c>
      <c r="B32" s="105"/>
      <c r="C32" s="106">
        <f t="shared" si="8"/>
        <v>0</v>
      </c>
      <c r="D32" s="241">
        <f t="shared" si="9"/>
        <v>0</v>
      </c>
      <c r="E32" s="101">
        <f t="shared" si="10"/>
        <v>0</v>
      </c>
      <c r="F32" s="247"/>
      <c r="G32" s="247"/>
      <c r="H32" s="247"/>
      <c r="I32" s="247"/>
      <c r="J32" s="247"/>
      <c r="K32" s="244"/>
      <c r="L32" s="248"/>
      <c r="M32" s="244"/>
      <c r="N32" s="244"/>
      <c r="O32" s="245"/>
      <c r="P32" s="103">
        <f t="shared" si="11"/>
        <v>0</v>
      </c>
      <c r="Q32" s="242"/>
      <c r="R32" s="245"/>
    </row>
    <row r="33" spans="1:18" ht="18" customHeight="1">
      <c r="A33" s="97" t="s">
        <v>75</v>
      </c>
      <c r="B33" s="98"/>
      <c r="C33" s="106">
        <f t="shared" si="8"/>
        <v>0</v>
      </c>
      <c r="D33" s="241">
        <f t="shared" si="9"/>
        <v>0</v>
      </c>
      <c r="E33" s="101">
        <f t="shared" si="10"/>
        <v>0</v>
      </c>
      <c r="F33" s="247"/>
      <c r="G33" s="247"/>
      <c r="H33" s="247"/>
      <c r="I33" s="247"/>
      <c r="J33" s="247"/>
      <c r="K33" s="244"/>
      <c r="L33" s="248"/>
      <c r="M33" s="244"/>
      <c r="N33" s="244"/>
      <c r="O33" s="245"/>
      <c r="P33" s="103">
        <f t="shared" si="11"/>
        <v>0</v>
      </c>
      <c r="Q33" s="247"/>
      <c r="R33" s="245"/>
    </row>
    <row r="34" spans="1:18" ht="18" customHeight="1">
      <c r="A34" s="354" t="s">
        <v>76</v>
      </c>
      <c r="B34" s="355"/>
      <c r="C34" s="106">
        <f>C35+C36</f>
        <v>0</v>
      </c>
      <c r="D34" s="356">
        <f>D35+D36</f>
        <v>0</v>
      </c>
      <c r="E34" s="109">
        <f>E35+E36</f>
        <v>0</v>
      </c>
      <c r="F34" s="357">
        <f>F35+F36</f>
        <v>0</v>
      </c>
      <c r="G34" s="357">
        <f>G35+G36</f>
        <v>0</v>
      </c>
      <c r="H34" s="357">
        <f>H35+H36</f>
        <v>0</v>
      </c>
      <c r="I34" s="357">
        <f>I35+I36</f>
        <v>0</v>
      </c>
      <c r="J34" s="357">
        <f>J35+J36</f>
        <v>0</v>
      </c>
      <c r="K34" s="357">
        <f>K35+K36</f>
        <v>0</v>
      </c>
      <c r="L34" s="357">
        <f>L35+L36</f>
        <v>0</v>
      </c>
      <c r="M34" s="357">
        <f>M35+M36</f>
        <v>0</v>
      </c>
      <c r="N34" s="357">
        <f>N35+N36</f>
        <v>0</v>
      </c>
      <c r="O34" s="358">
        <f>O35+O36</f>
        <v>0</v>
      </c>
      <c r="P34" s="356">
        <f>P35+P36</f>
        <v>0</v>
      </c>
      <c r="Q34" s="357">
        <f>Q35+Q36</f>
        <v>0</v>
      </c>
      <c r="R34" s="358">
        <f>R35+R36</f>
        <v>0</v>
      </c>
    </row>
    <row r="35" spans="1:18" ht="18" customHeight="1">
      <c r="A35" s="97" t="s">
        <v>77</v>
      </c>
      <c r="B35" s="98"/>
      <c r="C35" s="106">
        <f aca="true" t="shared" si="12" ref="C35:C36">D35+P35</f>
        <v>0</v>
      </c>
      <c r="D35" s="241">
        <f aca="true" t="shared" si="13" ref="D35:D36">E35+J35+K35+L35+M35+N35+O35</f>
        <v>0</v>
      </c>
      <c r="E35" s="101">
        <f aca="true" t="shared" si="14" ref="E35:E36">F35+G35+H35+I35</f>
        <v>0</v>
      </c>
      <c r="F35" s="244"/>
      <c r="G35" s="244"/>
      <c r="H35" s="244"/>
      <c r="I35" s="244"/>
      <c r="J35" s="244"/>
      <c r="K35" s="244"/>
      <c r="L35" s="244"/>
      <c r="M35" s="244"/>
      <c r="N35" s="244"/>
      <c r="O35" s="245"/>
      <c r="P35" s="103">
        <f aca="true" t="shared" si="15" ref="P35:P36">Q35+R35</f>
        <v>0</v>
      </c>
      <c r="Q35" s="244"/>
      <c r="R35" s="245"/>
    </row>
    <row r="36" spans="1:18" ht="18" customHeight="1">
      <c r="A36" s="97" t="s">
        <v>78</v>
      </c>
      <c r="B36" s="98"/>
      <c r="C36" s="106">
        <f t="shared" si="12"/>
        <v>0</v>
      </c>
      <c r="D36" s="241">
        <f t="shared" si="13"/>
        <v>0</v>
      </c>
      <c r="E36" s="101">
        <f t="shared" si="14"/>
        <v>0</v>
      </c>
      <c r="F36" s="244"/>
      <c r="G36" s="244"/>
      <c r="H36" s="244"/>
      <c r="I36" s="244"/>
      <c r="J36" s="244"/>
      <c r="K36" s="244"/>
      <c r="L36" s="244"/>
      <c r="M36" s="244"/>
      <c r="N36" s="244"/>
      <c r="O36" s="245"/>
      <c r="P36" s="103">
        <f t="shared" si="15"/>
        <v>0</v>
      </c>
      <c r="Q36" s="244"/>
      <c r="R36" s="245"/>
    </row>
    <row r="37" spans="1:18" ht="18" customHeight="1">
      <c r="A37" s="97" t="s">
        <v>79</v>
      </c>
      <c r="B37" s="98"/>
      <c r="C37" s="99">
        <f>C38+C39+C40</f>
        <v>0</v>
      </c>
      <c r="D37" s="103">
        <f>D38+D39+D40</f>
        <v>0</v>
      </c>
      <c r="E37" s="102">
        <f>E38+E39+E40</f>
        <v>0</v>
      </c>
      <c r="F37" s="359">
        <f>F38+F39+F40</f>
        <v>0</v>
      </c>
      <c r="G37" s="351">
        <f>G38+G39+G40</f>
        <v>0</v>
      </c>
      <c r="H37" s="351">
        <f>H38+H39+H40</f>
        <v>0</v>
      </c>
      <c r="I37" s="351">
        <f>I38+I39+I40</f>
        <v>0</v>
      </c>
      <c r="J37" s="351">
        <f>J38+J39+J40</f>
        <v>0</v>
      </c>
      <c r="K37" s="351">
        <f>K38+K39+K40</f>
        <v>0</v>
      </c>
      <c r="L37" s="351">
        <f>L38+L39+L40</f>
        <v>0</v>
      </c>
      <c r="M37" s="351">
        <f>M38+M39+M40</f>
        <v>0</v>
      </c>
      <c r="N37" s="351">
        <f>N38+N39+N40</f>
        <v>0</v>
      </c>
      <c r="O37" s="353">
        <f>O38+O39+O40</f>
        <v>0</v>
      </c>
      <c r="P37" s="103">
        <f>P38+P39+P40</f>
        <v>0</v>
      </c>
      <c r="Q37" s="351">
        <f>Q38+Q39+Q40</f>
        <v>0</v>
      </c>
      <c r="R37" s="353">
        <f>R38+R39+R40</f>
        <v>0</v>
      </c>
    </row>
    <row r="38" spans="1:18" ht="18" customHeight="1">
      <c r="A38" s="97" t="s">
        <v>80</v>
      </c>
      <c r="B38" s="98"/>
      <c r="C38" s="106">
        <f aca="true" t="shared" si="16" ref="C38:C40">D38+P38</f>
        <v>0</v>
      </c>
      <c r="D38" s="241">
        <f aca="true" t="shared" si="17" ref="D38:D40">E38+J38+K38+L38+M38+N38+O38</f>
        <v>0</v>
      </c>
      <c r="E38" s="101">
        <f aca="true" t="shared" si="18" ref="E38:E40">F38+G38+H38+I38</f>
        <v>0</v>
      </c>
      <c r="F38" s="244"/>
      <c r="G38" s="244"/>
      <c r="H38" s="244"/>
      <c r="I38" s="244"/>
      <c r="J38" s="244"/>
      <c r="K38" s="244"/>
      <c r="L38" s="244"/>
      <c r="M38" s="244"/>
      <c r="N38" s="244"/>
      <c r="O38" s="245"/>
      <c r="P38" s="103">
        <f aca="true" t="shared" si="19" ref="P38:P40">Q38+R38</f>
        <v>0</v>
      </c>
      <c r="Q38" s="244"/>
      <c r="R38" s="245"/>
    </row>
    <row r="39" spans="1:18" ht="28.5" customHeight="1">
      <c r="A39" s="360" t="s">
        <v>81</v>
      </c>
      <c r="B39" s="360"/>
      <c r="C39" s="106">
        <f t="shared" si="16"/>
        <v>0</v>
      </c>
      <c r="D39" s="241">
        <f t="shared" si="17"/>
        <v>0</v>
      </c>
      <c r="E39" s="101">
        <f t="shared" si="18"/>
        <v>0</v>
      </c>
      <c r="F39" s="244"/>
      <c r="G39" s="244"/>
      <c r="H39" s="244"/>
      <c r="I39" s="244"/>
      <c r="J39" s="244"/>
      <c r="K39" s="244"/>
      <c r="L39" s="244"/>
      <c r="M39" s="244"/>
      <c r="N39" s="244"/>
      <c r="O39" s="245"/>
      <c r="P39" s="103">
        <f t="shared" si="19"/>
        <v>0</v>
      </c>
      <c r="Q39" s="244"/>
      <c r="R39" s="245"/>
    </row>
    <row r="40" spans="1:18" ht="26.25" customHeight="1">
      <c r="A40" s="361" t="s">
        <v>82</v>
      </c>
      <c r="B40" s="361"/>
      <c r="C40" s="362">
        <f t="shared" si="16"/>
        <v>0</v>
      </c>
      <c r="D40" s="363">
        <f t="shared" si="17"/>
        <v>0</v>
      </c>
      <c r="E40" s="364">
        <f t="shared" si="18"/>
        <v>0</v>
      </c>
      <c r="F40" s="365"/>
      <c r="G40" s="365"/>
      <c r="H40" s="365"/>
      <c r="I40" s="365"/>
      <c r="J40" s="365"/>
      <c r="K40" s="365"/>
      <c r="L40" s="365"/>
      <c r="M40" s="365"/>
      <c r="N40" s="365"/>
      <c r="O40" s="366"/>
      <c r="P40" s="367">
        <f t="shared" si="19"/>
        <v>0</v>
      </c>
      <c r="Q40" s="365"/>
      <c r="R40" s="366"/>
    </row>
    <row r="42" spans="1:13" ht="19.5" customHeight="1">
      <c r="A42" s="293" t="s">
        <v>83</v>
      </c>
      <c r="B42" s="29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</row>
    <row r="43" spans="1:13" ht="13.5" hidden="1">
      <c r="A43" s="233"/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</row>
    <row r="44" spans="1:13" ht="12.75">
      <c r="A44" s="145" t="s">
        <v>27</v>
      </c>
      <c r="B44" s="145"/>
      <c r="C44" s="145"/>
      <c r="D44" s="145"/>
      <c r="E44" s="145"/>
      <c r="F44" s="295"/>
      <c r="G44" s="368" t="s">
        <v>84</v>
      </c>
      <c r="H44" s="368"/>
      <c r="I44" s="368"/>
      <c r="J44" s="368"/>
      <c r="K44" s="368"/>
      <c r="L44" s="368"/>
      <c r="M44" s="297"/>
    </row>
    <row r="45" spans="1:13" ht="12.75">
      <c r="A45" s="145"/>
      <c r="B45" s="145"/>
      <c r="C45" s="145"/>
      <c r="D45" s="145"/>
      <c r="E45" s="145"/>
      <c r="F45" s="298" t="s">
        <v>85</v>
      </c>
      <c r="G45" s="299" t="s">
        <v>46</v>
      </c>
      <c r="H45" s="300"/>
      <c r="I45" s="300"/>
      <c r="J45" s="300"/>
      <c r="K45" s="301"/>
      <c r="L45" s="302"/>
      <c r="M45" s="297"/>
    </row>
    <row r="46" spans="1:13" ht="12.75">
      <c r="A46" s="145"/>
      <c r="B46" s="145"/>
      <c r="C46" s="145"/>
      <c r="D46" s="145"/>
      <c r="E46" s="145"/>
      <c r="F46" s="298" t="s">
        <v>31</v>
      </c>
      <c r="G46" s="299" t="s">
        <v>86</v>
      </c>
      <c r="H46" s="299" t="s">
        <v>87</v>
      </c>
      <c r="I46" s="299" t="s">
        <v>37</v>
      </c>
      <c r="J46" s="299" t="s">
        <v>38</v>
      </c>
      <c r="K46" s="303" t="s">
        <v>39</v>
      </c>
      <c r="L46" s="304" t="s">
        <v>88</v>
      </c>
      <c r="M46" s="233"/>
    </row>
    <row r="47" spans="1:13" ht="12.75">
      <c r="A47" s="145"/>
      <c r="B47" s="145"/>
      <c r="C47" s="145"/>
      <c r="D47" s="145"/>
      <c r="E47" s="145"/>
      <c r="F47" s="298" t="s">
        <v>34</v>
      </c>
      <c r="G47" s="299" t="s">
        <v>35</v>
      </c>
      <c r="H47" s="299"/>
      <c r="I47" s="305"/>
      <c r="J47" s="303"/>
      <c r="K47" s="306"/>
      <c r="L47" s="304" t="s">
        <v>46</v>
      </c>
      <c r="M47" s="233"/>
    </row>
    <row r="48" spans="1:13" ht="12.75">
      <c r="A48" s="145"/>
      <c r="B48" s="145"/>
      <c r="C48" s="145"/>
      <c r="D48" s="145"/>
      <c r="E48" s="145"/>
      <c r="F48" s="298" t="s">
        <v>89</v>
      </c>
      <c r="G48" s="303" t="s">
        <v>49</v>
      </c>
      <c r="H48" s="305"/>
      <c r="I48" s="299"/>
      <c r="J48" s="301"/>
      <c r="K48" s="232"/>
      <c r="L48" s="302"/>
      <c r="M48" s="233"/>
    </row>
    <row r="49" spans="1:13" ht="13.5">
      <c r="A49" s="145"/>
      <c r="B49" s="145"/>
      <c r="C49" s="145"/>
      <c r="D49" s="145"/>
      <c r="E49" s="145"/>
      <c r="F49" s="307"/>
      <c r="G49" s="308" t="s">
        <v>90</v>
      </c>
      <c r="H49" s="309"/>
      <c r="I49" s="310"/>
      <c r="J49" s="309"/>
      <c r="K49" s="311"/>
      <c r="L49" s="302"/>
      <c r="M49" s="233"/>
    </row>
    <row r="50" spans="1:13" ht="13.5">
      <c r="A50" s="312">
        <v>1</v>
      </c>
      <c r="B50" s="312"/>
      <c r="C50" s="312"/>
      <c r="D50" s="312"/>
      <c r="E50" s="312"/>
      <c r="F50" s="313">
        <v>2</v>
      </c>
      <c r="G50" s="314">
        <v>3</v>
      </c>
      <c r="H50" s="314">
        <v>4</v>
      </c>
      <c r="I50" s="314">
        <v>5</v>
      </c>
      <c r="J50" s="314">
        <v>6</v>
      </c>
      <c r="K50" s="315">
        <v>7</v>
      </c>
      <c r="L50" s="316">
        <v>8</v>
      </c>
      <c r="M50" s="233"/>
    </row>
    <row r="51" spans="1:13" ht="25.5" customHeight="1">
      <c r="A51" s="369" t="s">
        <v>91</v>
      </c>
      <c r="B51" s="369"/>
      <c r="C51" s="369"/>
      <c r="D51" s="369"/>
      <c r="E51" s="369"/>
      <c r="F51" s="170">
        <f aca="true" t="shared" si="20" ref="F51:F54">G51+L51</f>
        <v>0</v>
      </c>
      <c r="G51" s="370">
        <f aca="true" t="shared" si="21" ref="G51:G54">H51+I51+J51+K51</f>
        <v>0</v>
      </c>
      <c r="H51" s="371"/>
      <c r="I51" s="371"/>
      <c r="J51" s="371"/>
      <c r="K51" s="372"/>
      <c r="L51" s="373"/>
      <c r="M51" s="233"/>
    </row>
    <row r="52" spans="1:13" ht="25.5" customHeight="1">
      <c r="A52" s="369" t="s">
        <v>92</v>
      </c>
      <c r="B52" s="369"/>
      <c r="C52" s="369"/>
      <c r="D52" s="369"/>
      <c r="E52" s="369"/>
      <c r="F52" s="175">
        <f t="shared" si="20"/>
        <v>0</v>
      </c>
      <c r="G52" s="374">
        <f t="shared" si="21"/>
        <v>0</v>
      </c>
      <c r="H52" s="375"/>
      <c r="I52" s="375"/>
      <c r="J52" s="375"/>
      <c r="K52" s="376"/>
      <c r="L52" s="377"/>
      <c r="M52" s="233"/>
    </row>
    <row r="53" spans="1:13" ht="25.5" customHeight="1">
      <c r="A53" s="378" t="s">
        <v>93</v>
      </c>
      <c r="B53" s="378"/>
      <c r="C53" s="378"/>
      <c r="D53" s="378"/>
      <c r="E53" s="378"/>
      <c r="F53" s="180">
        <f t="shared" si="20"/>
        <v>0</v>
      </c>
      <c r="G53" s="379">
        <f t="shared" si="21"/>
        <v>0</v>
      </c>
      <c r="H53" s="380"/>
      <c r="I53" s="380"/>
      <c r="J53" s="380"/>
      <c r="K53" s="381"/>
      <c r="L53" s="382"/>
      <c r="M53" s="233"/>
    </row>
    <row r="54" spans="1:13" ht="25.5" customHeight="1">
      <c r="A54" s="383" t="s">
        <v>94</v>
      </c>
      <c r="B54" s="383"/>
      <c r="C54" s="383"/>
      <c r="D54" s="383"/>
      <c r="E54" s="383"/>
      <c r="F54" s="182">
        <f t="shared" si="20"/>
        <v>0</v>
      </c>
      <c r="G54" s="384">
        <f t="shared" si="21"/>
        <v>0</v>
      </c>
      <c r="H54" s="385"/>
      <c r="I54" s="385"/>
      <c r="J54" s="385"/>
      <c r="K54" s="385"/>
      <c r="L54" s="386"/>
      <c r="M54" s="233"/>
    </row>
    <row r="55" spans="1:13" ht="15.75" customHeight="1">
      <c r="A55" s="339"/>
      <c r="B55" s="229"/>
      <c r="C55" s="229"/>
      <c r="D55" s="229"/>
      <c r="E55" s="340"/>
      <c r="F55" s="341"/>
      <c r="G55" s="342"/>
      <c r="H55" s="341"/>
      <c r="I55" s="341"/>
      <c r="J55" s="341"/>
      <c r="K55" s="341"/>
      <c r="L55" s="232"/>
      <c r="M55" s="233"/>
    </row>
    <row r="56" ht="12.75">
      <c r="H56" s="189">
        <f>+'99-zbiorczo'!H56</f>
        <v>0</v>
      </c>
    </row>
    <row r="57" ht="12.75">
      <c r="H57" s="189">
        <f>+'99-zbiorczo'!H57</f>
        <v>0</v>
      </c>
    </row>
    <row r="58" ht="12.75">
      <c r="H58" s="189">
        <f>+'99-zbiorczo'!H58</f>
        <v>0</v>
      </c>
    </row>
    <row r="59" ht="12.75">
      <c r="H59" s="189">
        <f>+'99-zbiorczo'!H59</f>
        <v>0</v>
      </c>
    </row>
    <row r="60" ht="14.25" customHeight="1"/>
    <row r="61" spans="1:11" ht="14.25" customHeight="1">
      <c r="A61" s="234">
        <f>+IF(ISBLANK('99-zbiorczo'!A61:B61),"",'99-zbiorczo'!A61:B61)</f>
        <v>0</v>
      </c>
      <c r="B61" s="234"/>
      <c r="D61" s="343">
        <f>+IF(ISBLANK('99-zbiorczo'!D61),"",+'99-zbiorczo'!D61)</f>
        <v>897420025</v>
      </c>
      <c r="F61" s="197">
        <f>+IF(ISBLANK('99-zbiorczo'!F61),"",'99-zbiorczo'!F61)</f>
        <v>43518</v>
      </c>
      <c r="H61" s="194">
        <f>+IF(ISBLANK('99-zbiorczo'!H61:K61),"",'99-zbiorczo'!H61:K61)</f>
        <v>0</v>
      </c>
      <c r="I61" s="194"/>
      <c r="J61" s="194"/>
      <c r="K61" s="194"/>
    </row>
    <row r="62" spans="1:11" ht="4.5" customHeight="1">
      <c r="A62" s="194" t="s">
        <v>97</v>
      </c>
      <c r="B62" s="194"/>
      <c r="D62" s="41" t="s">
        <v>98</v>
      </c>
      <c r="F62" s="41" t="s">
        <v>98</v>
      </c>
      <c r="H62" s="194" t="s">
        <v>99</v>
      </c>
      <c r="I62" s="194"/>
      <c r="J62" s="194"/>
      <c r="K62" s="194"/>
    </row>
    <row r="63" spans="1:11" ht="14.25" customHeight="1">
      <c r="A63" s="194" t="s">
        <v>100</v>
      </c>
      <c r="B63" s="194"/>
      <c r="D63" s="343" t="s">
        <v>101</v>
      </c>
      <c r="F63" s="41" t="s">
        <v>102</v>
      </c>
      <c r="H63" s="194" t="s">
        <v>103</v>
      </c>
      <c r="I63" s="194"/>
      <c r="J63" s="194"/>
      <c r="K63" s="194"/>
    </row>
    <row r="64" ht="14.25" customHeight="1"/>
    <row r="65" ht="14.25" customHeight="1"/>
    <row r="66" ht="14.25" customHeight="1">
      <c r="H66" s="197"/>
    </row>
    <row r="67" ht="14.25" customHeight="1"/>
    <row r="68" ht="14.25" customHeight="1"/>
    <row r="69" ht="14.25" customHeight="1"/>
    <row r="70" ht="14.25" customHeight="1"/>
    <row r="73" ht="12.75">
      <c r="M73" s="1" t="s">
        <v>104</v>
      </c>
    </row>
  </sheetData>
  <sheetProtection password="D4EF" sheet="1" objects="1" scenarios="1" formatCells="0" formatColumns="0" formatRows="0"/>
  <mergeCells count="29">
    <mergeCell ref="C2:M3"/>
    <mergeCell ref="A3:B4"/>
    <mergeCell ref="C4:M4"/>
    <mergeCell ref="N4:Q8"/>
    <mergeCell ref="A6:B6"/>
    <mergeCell ref="C6:M6"/>
    <mergeCell ref="A8:B8"/>
    <mergeCell ref="C9:E9"/>
    <mergeCell ref="C10:E10"/>
    <mergeCell ref="C11:E11"/>
    <mergeCell ref="A15:B22"/>
    <mergeCell ref="D15:O16"/>
    <mergeCell ref="P15:R16"/>
    <mergeCell ref="A23:B23"/>
    <mergeCell ref="A39:B39"/>
    <mergeCell ref="A40:B40"/>
    <mergeCell ref="A44:E49"/>
    <mergeCell ref="G44:L44"/>
    <mergeCell ref="A50:E50"/>
    <mergeCell ref="A51:E51"/>
    <mergeCell ref="A52:E52"/>
    <mergeCell ref="A53:E53"/>
    <mergeCell ref="A54:E54"/>
    <mergeCell ref="A61:B61"/>
    <mergeCell ref="H61:K61"/>
    <mergeCell ref="A62:B62"/>
    <mergeCell ref="H62:K62"/>
    <mergeCell ref="A63:B63"/>
    <mergeCell ref="H63:K63"/>
  </mergeCells>
  <conditionalFormatting sqref="P66 P56:P64">
    <cfRule type="cellIs" priority="1" dxfId="1" operator="lessThan" stopIfTrue="1">
      <formula>Q56+R56</formula>
    </cfRule>
  </conditionalFormatting>
  <conditionalFormatting sqref="D66">
    <cfRule type="cellIs" priority="2" dxfId="1" operator="lessThan" stopIfTrue="1">
      <formula>$E$33+$J$33+$K$33</formula>
    </cfRule>
  </conditionalFormatting>
  <conditionalFormatting sqref="P65">
    <cfRule type="cellIs" priority="3" dxfId="1" operator="lessThan" stopIfTrue="1">
      <formula>$Q$24+$R$24</formula>
    </cfRule>
  </conditionalFormatting>
  <conditionalFormatting sqref="D55">
    <cfRule type="cellIs" priority="4" dxfId="1" operator="lessThan" stopIfTrue="1">
      <formula>$E$27+$J$27+$K$27</formula>
    </cfRule>
  </conditionalFormatting>
  <conditionalFormatting sqref="D56:D61 D63:D64">
    <cfRule type="cellIs" priority="5" dxfId="1" operator="lessThan" stopIfTrue="1">
      <formula>$E$31+$J$31+$K$31</formula>
    </cfRule>
  </conditionalFormatting>
  <conditionalFormatting sqref="P55">
    <cfRule type="cellIs" priority="6" dxfId="1" operator="lessThan" stopIfTrue="1">
      <formula>$Q$27+$R$27</formula>
    </cfRule>
  </conditionalFormatting>
  <printOptions horizontalCentered="1"/>
  <pageMargins left="0.39375" right="0.39375" top="0.7875" bottom="0.7875" header="0.5118055555555555" footer="0.39375"/>
  <pageSetup fitToHeight="1" fitToWidth="1" horizontalDpi="300" verticalDpi="300" orientation="landscape" paperSize="9"/>
  <headerFooter alignWithMargins="0">
    <oddFooter>&amp;L&amp;A&amp;C&amp;F&amp;R&amp;9Wydrukowano: 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R43"/>
  <sheetViews>
    <sheetView zoomScale="75" zoomScaleNormal="75" workbookViewId="0" topLeftCell="A1">
      <pane xSplit="2" ySplit="23" topLeftCell="C24" activePane="bottomRight" state="frozen"/>
      <selection pane="topLeft" activeCell="A1" sqref="A1"/>
      <selection pane="topRight" activeCell="C1" sqref="C1"/>
      <selection pane="bottomLeft" activeCell="A24" sqref="A24"/>
      <selection pane="bottomRight" activeCell="C24" sqref="C24"/>
    </sheetView>
  </sheetViews>
  <sheetFormatPr defaultColWidth="8.00390625" defaultRowHeight="12.75"/>
  <cols>
    <col min="1" max="2" width="17.75390625" style="1" customWidth="1"/>
    <col min="3" max="18" width="14.75390625" style="1" customWidth="1"/>
    <col min="19" max="16384" width="9.125" style="1" customWidth="1"/>
  </cols>
  <sheetData>
    <row r="1" spans="1:16" ht="13.5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ht="12.75">
      <c r="A2" s="4" t="s">
        <v>1</v>
      </c>
      <c r="B2" s="4"/>
      <c r="C2" s="6" t="s">
        <v>105</v>
      </c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/>
      <c r="Q2" s="8"/>
      <c r="R2" s="9"/>
    </row>
    <row r="3" spans="1:18" ht="48.75" customHeight="1">
      <c r="A3" s="200">
        <f>+IF(ISBLANK(JEDNOSTKA),"",JEDNOSTKA)</f>
        <v>0</v>
      </c>
      <c r="B3" s="20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1" t="s">
        <v>4</v>
      </c>
      <c r="O3" s="12"/>
      <c r="P3" s="12"/>
      <c r="Q3" s="12"/>
      <c r="R3" s="13"/>
    </row>
    <row r="4" spans="1:18" ht="15" customHeight="1">
      <c r="A4" s="200"/>
      <c r="B4" s="200"/>
      <c r="C4" s="201" t="s">
        <v>106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15">
        <f>IF(ISBLANK(Adresat),"",Adresat)</f>
        <v>0</v>
      </c>
      <c r="O4" s="15"/>
      <c r="P4" s="15"/>
      <c r="Q4" s="15"/>
      <c r="R4" s="13"/>
    </row>
    <row r="5" spans="1:18" ht="12.75">
      <c r="A5" s="16" t="s">
        <v>6</v>
      </c>
      <c r="C5" s="201" t="s">
        <v>112</v>
      </c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15"/>
      <c r="O5" s="15"/>
      <c r="P5" s="15"/>
      <c r="Q5" s="15"/>
      <c r="R5" s="13"/>
    </row>
    <row r="6" spans="1:18" ht="26.25" customHeight="1">
      <c r="A6" s="202">
        <f>+IF(ISBLANK('99-zbiorczo'!A6:B6),"",'99-zbiorczo'!A6:B6)</f>
        <v>0</v>
      </c>
      <c r="B6" s="202"/>
      <c r="C6" s="19" t="s">
        <v>8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5"/>
      <c r="O6" s="15"/>
      <c r="P6" s="15"/>
      <c r="Q6" s="15"/>
      <c r="R6" s="13"/>
    </row>
    <row r="7" spans="1:18" ht="16.5" customHeight="1">
      <c r="A7" s="4" t="s">
        <v>9</v>
      </c>
      <c r="B7" s="203"/>
      <c r="C7" s="20" t="s">
        <v>10</v>
      </c>
      <c r="L7" s="12"/>
      <c r="M7" s="13"/>
      <c r="N7" s="15"/>
      <c r="O7" s="15"/>
      <c r="P7" s="15"/>
      <c r="Q7" s="15"/>
      <c r="R7" s="13"/>
    </row>
    <row r="8" spans="1:18" ht="20.25" customHeight="1">
      <c r="A8" s="204">
        <f>+IF(ISBLANK(REGON),"",+REGON)</f>
        <v>538248</v>
      </c>
      <c r="B8" s="204"/>
      <c r="C8" s="205">
        <f>+IF(ISBLANK(LID),"",LID)</f>
        <v>0</v>
      </c>
      <c r="D8" s="24"/>
      <c r="E8" s="25"/>
      <c r="F8" s="26" t="s">
        <v>11</v>
      </c>
      <c r="G8" s="26"/>
      <c r="H8" s="206">
        <f>+IF(ISBLANK(KWARTAL),"",+KWARTAL)</f>
        <v>4</v>
      </c>
      <c r="I8" s="28" t="s">
        <v>12</v>
      </c>
      <c r="J8" s="207" t="s">
        <v>13</v>
      </c>
      <c r="K8" s="208">
        <f>+IF(ISBLANK(ROK),"",+ROK)</f>
        <v>2018</v>
      </c>
      <c r="L8" s="30"/>
      <c r="M8" s="13"/>
      <c r="N8" s="15"/>
      <c r="O8" s="15"/>
      <c r="P8" s="15"/>
      <c r="Q8" s="15"/>
      <c r="R8" s="13"/>
    </row>
    <row r="9" spans="1:18" ht="13.5" customHeight="1">
      <c r="A9" s="31" t="s">
        <v>14</v>
      </c>
      <c r="B9" s="32"/>
      <c r="C9" s="209">
        <f>+IF(ISBLANK(NZW_WOJ),"",NZW_WOJ)</f>
        <v>0</v>
      </c>
      <c r="D9" s="209"/>
      <c r="E9" s="209"/>
      <c r="F9" s="34"/>
      <c r="G9" s="35"/>
      <c r="H9" s="36" t="s">
        <v>15</v>
      </c>
      <c r="I9" s="35"/>
      <c r="J9" s="35"/>
      <c r="K9" s="37"/>
      <c r="L9" s="12"/>
      <c r="M9" s="38"/>
      <c r="N9" s="11"/>
      <c r="O9" s="12"/>
      <c r="P9" s="12"/>
      <c r="Q9" s="12"/>
      <c r="R9" s="13"/>
    </row>
    <row r="10" spans="1:18" ht="13.5" customHeight="1">
      <c r="A10" s="31" t="s">
        <v>16</v>
      </c>
      <c r="B10" s="32"/>
      <c r="C10" s="33">
        <f>+IF(ISBLANK(NZW_POW),"",NZW_POW)</f>
        <v>0</v>
      </c>
      <c r="D10" s="33"/>
      <c r="E10" s="33"/>
      <c r="F10" s="39" t="s">
        <v>17</v>
      </c>
      <c r="G10" s="40" t="s">
        <v>18</v>
      </c>
      <c r="H10" s="40" t="s">
        <v>19</v>
      </c>
      <c r="I10" s="40" t="s">
        <v>20</v>
      </c>
      <c r="J10" s="40" t="s">
        <v>21</v>
      </c>
      <c r="K10" s="41" t="s">
        <v>22</v>
      </c>
      <c r="L10" s="42" t="s">
        <v>23</v>
      </c>
      <c r="M10" s="43" t="s">
        <v>24</v>
      </c>
      <c r="N10" s="11"/>
      <c r="O10" s="12"/>
      <c r="P10" s="12"/>
      <c r="Q10" s="12"/>
      <c r="R10" s="13"/>
    </row>
    <row r="11" spans="1:18" ht="13.5" customHeight="1">
      <c r="A11" s="44" t="s">
        <v>25</v>
      </c>
      <c r="B11" s="25"/>
      <c r="C11" s="45">
        <f>+IF(ISBLANK(NZW_GMINY),"",NZW_GMINY)</f>
        <v>0</v>
      </c>
      <c r="D11" s="45"/>
      <c r="E11" s="45"/>
      <c r="F11" s="210">
        <f>+IF(ISBLANK(WKOD),"",WKOD)</f>
        <v>28</v>
      </c>
      <c r="G11" s="211">
        <f>+IF(ISBLANK(PK),"",PK)</f>
        <v>10</v>
      </c>
      <c r="H11" s="211">
        <f>+IF(ISBLANK(GK),"",GK)</f>
        <v>4</v>
      </c>
      <c r="I11" s="212">
        <f>+IF(ISBLANK(GT),"",GT)</f>
        <v>2</v>
      </c>
      <c r="J11" s="213"/>
      <c r="K11" s="144"/>
      <c r="L11" s="50">
        <v>82</v>
      </c>
      <c r="M11" s="214"/>
      <c r="N11" s="52"/>
      <c r="O11" s="24"/>
      <c r="P11" s="24"/>
      <c r="Q11" s="24"/>
      <c r="R11" s="53"/>
    </row>
    <row r="12" spans="1:14" ht="12.75">
      <c r="A12" s="8"/>
      <c r="B12" s="8"/>
      <c r="C12" s="8"/>
      <c r="D12" s="8"/>
      <c r="E12" s="54"/>
      <c r="F12" s="8"/>
      <c r="G12" s="8"/>
      <c r="H12" s="8"/>
      <c r="I12" s="54"/>
      <c r="J12" s="56"/>
      <c r="K12" s="8"/>
      <c r="L12" s="8"/>
      <c r="M12" s="8"/>
      <c r="N12" s="54"/>
    </row>
    <row r="13" spans="1:14" ht="19.5" customHeight="1">
      <c r="A13" s="57" t="s">
        <v>26</v>
      </c>
      <c r="B13" s="57"/>
      <c r="M13" s="12"/>
      <c r="N13" s="12"/>
    </row>
    <row r="14" ht="13.5" hidden="1"/>
    <row r="15" spans="1:18" ht="12.75">
      <c r="A15" s="59" t="s">
        <v>27</v>
      </c>
      <c r="B15" s="59"/>
      <c r="C15" s="60"/>
      <c r="D15" s="61" t="s">
        <v>28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 t="s">
        <v>29</v>
      </c>
      <c r="Q15" s="61"/>
      <c r="R15" s="61"/>
    </row>
    <row r="16" spans="1:18" ht="12.75">
      <c r="A16" s="59"/>
      <c r="B16" s="59"/>
      <c r="C16" s="62" t="s">
        <v>30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1:18" ht="12.75">
      <c r="A17" s="59"/>
      <c r="B17" s="59"/>
      <c r="C17" s="62" t="s">
        <v>31</v>
      </c>
      <c r="D17" s="16"/>
      <c r="E17" s="63" t="s">
        <v>32</v>
      </c>
      <c r="F17" s="64"/>
      <c r="G17" s="64"/>
      <c r="H17" s="64"/>
      <c r="I17" s="64"/>
      <c r="J17" s="65"/>
      <c r="K17" s="64"/>
      <c r="L17" s="66"/>
      <c r="M17" s="67"/>
      <c r="N17" s="67"/>
      <c r="O17" s="68" t="s">
        <v>33</v>
      </c>
      <c r="P17" s="69"/>
      <c r="Q17" s="64"/>
      <c r="R17" s="70"/>
    </row>
    <row r="18" spans="1:18" ht="12.75">
      <c r="A18" s="59"/>
      <c r="B18" s="59"/>
      <c r="C18" s="62" t="s">
        <v>34</v>
      </c>
      <c r="D18" s="71" t="s">
        <v>34</v>
      </c>
      <c r="E18" s="63" t="s">
        <v>35</v>
      </c>
      <c r="F18" s="72" t="s">
        <v>36</v>
      </c>
      <c r="G18" s="72" t="s">
        <v>37</v>
      </c>
      <c r="H18" s="63" t="s">
        <v>38</v>
      </c>
      <c r="I18" s="72" t="s">
        <v>39</v>
      </c>
      <c r="J18" s="63" t="s">
        <v>40</v>
      </c>
      <c r="K18" s="73" t="s">
        <v>41</v>
      </c>
      <c r="L18" s="74" t="s">
        <v>42</v>
      </c>
      <c r="M18" s="75" t="s">
        <v>43</v>
      </c>
      <c r="N18" s="72" t="s">
        <v>44</v>
      </c>
      <c r="O18" s="76" t="s">
        <v>45</v>
      </c>
      <c r="P18" s="16"/>
      <c r="Q18" s="63" t="s">
        <v>46</v>
      </c>
      <c r="R18" s="77" t="s">
        <v>42</v>
      </c>
    </row>
    <row r="19" spans="1:18" ht="12.75">
      <c r="A19" s="59"/>
      <c r="B19" s="59"/>
      <c r="C19" s="78" t="s">
        <v>47</v>
      </c>
      <c r="D19" s="71" t="s">
        <v>48</v>
      </c>
      <c r="E19" s="63" t="s">
        <v>49</v>
      </c>
      <c r="F19" s="79"/>
      <c r="G19" s="79"/>
      <c r="H19" s="79"/>
      <c r="I19" s="80"/>
      <c r="J19" s="63" t="s">
        <v>50</v>
      </c>
      <c r="K19" s="73"/>
      <c r="L19" s="74" t="s">
        <v>51</v>
      </c>
      <c r="M19" s="72" t="s">
        <v>52</v>
      </c>
      <c r="N19" s="72" t="s">
        <v>53</v>
      </c>
      <c r="O19" s="76" t="s">
        <v>54</v>
      </c>
      <c r="P19" s="71" t="s">
        <v>34</v>
      </c>
      <c r="Q19" s="63" t="s">
        <v>55</v>
      </c>
      <c r="R19" s="76" t="s">
        <v>46</v>
      </c>
    </row>
    <row r="20" spans="1:18" ht="12.75">
      <c r="A20" s="59"/>
      <c r="B20" s="59"/>
      <c r="C20" s="16"/>
      <c r="D20" s="71" t="s">
        <v>56</v>
      </c>
      <c r="E20" s="81" t="s">
        <v>34</v>
      </c>
      <c r="F20" s="63"/>
      <c r="G20" s="63"/>
      <c r="H20" s="63"/>
      <c r="I20" s="63"/>
      <c r="J20" s="82"/>
      <c r="K20" s="79"/>
      <c r="L20" s="74" t="s">
        <v>33</v>
      </c>
      <c r="M20" s="75"/>
      <c r="N20" s="75"/>
      <c r="O20" s="76" t="s">
        <v>57</v>
      </c>
      <c r="P20" s="16"/>
      <c r="Q20" s="63" t="s">
        <v>58</v>
      </c>
      <c r="R20" s="77" t="s">
        <v>59</v>
      </c>
    </row>
    <row r="21" spans="1:18" ht="12.75">
      <c r="A21" s="59"/>
      <c r="B21" s="59"/>
      <c r="C21" s="16"/>
      <c r="D21" s="16"/>
      <c r="E21" s="81" t="s">
        <v>60</v>
      </c>
      <c r="F21" s="82"/>
      <c r="G21" s="63"/>
      <c r="H21" s="82"/>
      <c r="I21" s="63"/>
      <c r="J21" s="82"/>
      <c r="K21" s="79"/>
      <c r="L21" s="74" t="s">
        <v>61</v>
      </c>
      <c r="M21" s="75"/>
      <c r="N21" s="75"/>
      <c r="O21" s="76" t="s">
        <v>62</v>
      </c>
      <c r="P21" s="71" t="s">
        <v>63</v>
      </c>
      <c r="Q21" s="63" t="s">
        <v>64</v>
      </c>
      <c r="R21" s="77"/>
    </row>
    <row r="22" spans="1:18" ht="13.5">
      <c r="A22" s="59"/>
      <c r="B22" s="59"/>
      <c r="C22" s="84"/>
      <c r="D22" s="84"/>
      <c r="E22" s="81"/>
      <c r="F22" s="85"/>
      <c r="G22" s="85"/>
      <c r="H22" s="85"/>
      <c r="I22" s="85"/>
      <c r="J22" s="85"/>
      <c r="K22" s="86"/>
      <c r="L22" s="87"/>
      <c r="M22" s="75"/>
      <c r="N22" s="75"/>
      <c r="O22" s="76" t="s">
        <v>65</v>
      </c>
      <c r="P22" s="84"/>
      <c r="Q22" s="85"/>
      <c r="R22" s="88"/>
    </row>
    <row r="23" spans="1:18" ht="13.5">
      <c r="A23" s="215">
        <v>1</v>
      </c>
      <c r="B23" s="215"/>
      <c r="C23" s="216">
        <v>2</v>
      </c>
      <c r="D23" s="216">
        <v>3</v>
      </c>
      <c r="E23" s="217">
        <v>4</v>
      </c>
      <c r="F23" s="217">
        <v>5</v>
      </c>
      <c r="G23" s="217">
        <v>6</v>
      </c>
      <c r="H23" s="217">
        <v>7</v>
      </c>
      <c r="I23" s="217">
        <v>8</v>
      </c>
      <c r="J23" s="217">
        <v>9</v>
      </c>
      <c r="K23" s="218">
        <v>10</v>
      </c>
      <c r="L23" s="219">
        <v>11</v>
      </c>
      <c r="M23" s="219">
        <v>12</v>
      </c>
      <c r="N23" s="219">
        <v>13</v>
      </c>
      <c r="O23" s="220">
        <v>14</v>
      </c>
      <c r="P23" s="216">
        <v>15</v>
      </c>
      <c r="Q23" s="217">
        <v>16</v>
      </c>
      <c r="R23" s="221">
        <v>17</v>
      </c>
    </row>
    <row r="24" spans="1:18" ht="18" customHeight="1">
      <c r="A24" s="222" t="s">
        <v>108</v>
      </c>
      <c r="B24" s="222"/>
      <c r="C24" s="223">
        <f>+D24+P24</f>
        <v>0</v>
      </c>
      <c r="D24" s="344">
        <f>+E24+SUM(J24:O24)</f>
        <v>0</v>
      </c>
      <c r="E24" s="225">
        <f>+SUM(F24:I24)</f>
        <v>0</v>
      </c>
      <c r="F24" s="345"/>
      <c r="G24" s="345"/>
      <c r="H24" s="345"/>
      <c r="I24" s="345"/>
      <c r="J24" s="345"/>
      <c r="K24" s="345"/>
      <c r="L24" s="345"/>
      <c r="M24" s="345"/>
      <c r="N24" s="345"/>
      <c r="O24" s="346"/>
      <c r="P24" s="224">
        <f>+Q24+R24</f>
        <v>0</v>
      </c>
      <c r="Q24" s="345"/>
      <c r="R24" s="346"/>
    </row>
    <row r="25" spans="1:13" ht="15.75" customHeight="1">
      <c r="A25" s="228"/>
      <c r="B25" s="229"/>
      <c r="C25" s="229"/>
      <c r="D25" s="229"/>
      <c r="E25" s="229"/>
      <c r="F25" s="230"/>
      <c r="G25" s="231"/>
      <c r="H25" s="230"/>
      <c r="I25" s="230"/>
      <c r="J25" s="230"/>
      <c r="K25" s="230"/>
      <c r="L25" s="232"/>
      <c r="M25" s="233"/>
    </row>
    <row r="26" ht="12.75">
      <c r="H26" s="189">
        <f>+'99-zbiorczo'!H56</f>
        <v>0</v>
      </c>
    </row>
    <row r="27" ht="12.75">
      <c r="H27" s="189">
        <f>+'99-zbiorczo'!H57</f>
        <v>0</v>
      </c>
    </row>
    <row r="28" ht="12.75">
      <c r="H28" s="189">
        <f>+'99-zbiorczo'!H58</f>
        <v>0</v>
      </c>
    </row>
    <row r="29" ht="12.75">
      <c r="H29" s="189">
        <f>+'99-zbiorczo'!H59</f>
        <v>0</v>
      </c>
    </row>
    <row r="30" ht="14.25" customHeight="1"/>
    <row r="31" spans="1:11" ht="14.25" customHeight="1">
      <c r="A31" s="234">
        <f>+IF(ISBLANK('99-zbiorczo'!A61:B61),"",'99-zbiorczo'!A61:B61)</f>
        <v>0</v>
      </c>
      <c r="B31" s="234"/>
      <c r="D31" s="41">
        <f>+IF(ISBLANK('99-zbiorczo'!D61),"",+'99-zbiorczo'!D61)</f>
        <v>897420025</v>
      </c>
      <c r="F31" s="197">
        <f>+IF(ISBLANK('99-zbiorczo'!F61),"",'99-zbiorczo'!F61)</f>
        <v>43518</v>
      </c>
      <c r="H31" s="194">
        <f>+IF(ISBLANK('99-zbiorczo'!H61:K61),"",'99-zbiorczo'!H61:K61)</f>
        <v>0</v>
      </c>
      <c r="I31" s="194"/>
      <c r="J31" s="194"/>
      <c r="K31" s="194"/>
    </row>
    <row r="32" spans="1:11" ht="4.5" customHeight="1">
      <c r="A32" s="194" t="s">
        <v>97</v>
      </c>
      <c r="B32" s="194"/>
      <c r="D32" s="41" t="s">
        <v>98</v>
      </c>
      <c r="F32" s="41" t="s">
        <v>98</v>
      </c>
      <c r="H32" s="194" t="s">
        <v>99</v>
      </c>
      <c r="I32" s="194"/>
      <c r="J32" s="194"/>
      <c r="K32" s="194"/>
    </row>
    <row r="33" spans="1:11" ht="14.25" customHeight="1">
      <c r="A33" s="194" t="s">
        <v>100</v>
      </c>
      <c r="B33" s="194"/>
      <c r="D33" s="41" t="s">
        <v>101</v>
      </c>
      <c r="F33" s="41" t="s">
        <v>102</v>
      </c>
      <c r="H33" s="194" t="s">
        <v>103</v>
      </c>
      <c r="I33" s="194"/>
      <c r="J33" s="194"/>
      <c r="K33" s="194"/>
    </row>
    <row r="34" ht="14.25" customHeight="1"/>
    <row r="35" ht="14.25" customHeight="1"/>
    <row r="36" ht="14.25" customHeight="1">
      <c r="H36" s="197"/>
    </row>
    <row r="37" ht="14.25" customHeight="1"/>
    <row r="38" ht="14.25" customHeight="1"/>
    <row r="39" ht="14.25" customHeight="1"/>
    <row r="40" ht="14.25" customHeight="1"/>
    <row r="43" ht="12.75">
      <c r="M43" s="1" t="s">
        <v>104</v>
      </c>
    </row>
  </sheetData>
  <sheetProtection password="D4EF" sheet="1" objects="1" scenarios="1" formatCells="0" formatColumns="0" formatRows="0"/>
  <mergeCells count="22">
    <mergeCell ref="C2:M3"/>
    <mergeCell ref="A3:B4"/>
    <mergeCell ref="C4:M4"/>
    <mergeCell ref="N4:Q8"/>
    <mergeCell ref="C5:M5"/>
    <mergeCell ref="A6:B6"/>
    <mergeCell ref="C6:M6"/>
    <mergeCell ref="A8:B8"/>
    <mergeCell ref="C9:E9"/>
    <mergeCell ref="C10:E10"/>
    <mergeCell ref="C11:E11"/>
    <mergeCell ref="A15:B22"/>
    <mergeCell ref="D15:O16"/>
    <mergeCell ref="P15:R16"/>
    <mergeCell ref="A23:B23"/>
    <mergeCell ref="A24:B24"/>
    <mergeCell ref="A31:B31"/>
    <mergeCell ref="H31:K31"/>
    <mergeCell ref="A32:B32"/>
    <mergeCell ref="H32:K32"/>
    <mergeCell ref="A33:B33"/>
    <mergeCell ref="H33:K33"/>
  </mergeCells>
  <printOptions horizontalCentered="1"/>
  <pageMargins left="0.39375" right="0.39375" top="0.7875" bottom="0.7875" header="0.5118055555555555" footer="0.39375"/>
  <pageSetup fitToHeight="1" fitToWidth="1" horizontalDpi="300" verticalDpi="300" orientation="landscape" paperSize="9"/>
  <headerFooter alignWithMargins="0">
    <oddFooter>&amp;L&amp;A&amp;C&amp;F&amp;R&amp;9Wydrukowano: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8.00390625" defaultRowHeight="12.75"/>
  <cols>
    <col min="1" max="1" width="23.375" style="0" customWidth="1"/>
    <col min="2" max="16384" width="9.00390625" style="0" customWidth="1"/>
  </cols>
  <sheetData>
    <row r="1" ht="12.75">
      <c r="A1" s="387" t="s">
        <v>113</v>
      </c>
    </row>
    <row r="2" ht="12.75">
      <c r="A2">
        <f>+RBNN1!A2</f>
        <v>0</v>
      </c>
    </row>
    <row r="3" ht="12.75">
      <c r="A3">
        <f>+RIGHT(ROK,2)</f>
        <v>0</v>
      </c>
    </row>
    <row r="4" ht="12.75">
      <c r="A4">
        <f>+"prbn"&amp;A2&amp;"_4_"&amp;A3&amp;".xls"</f>
        <v>0</v>
      </c>
    </row>
    <row r="5" ht="12.75">
      <c r="A5" t="e">
        <f aca="true" t="shared" si="0" ref="A5:A6">NA()</f>
        <v>#N/A</v>
      </c>
    </row>
    <row r="6" ht="12.75">
      <c r="A6" t="e">
        <f t="shared" si="0"/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Partyka</dc:creator>
  <cp:keywords/>
  <dc:description/>
  <cp:lastModifiedBy/>
  <cp:lastPrinted>2018-02-26T08:20:31Z</cp:lastPrinted>
  <dcterms:created xsi:type="dcterms:W3CDTF">2001-05-30T13:41:53Z</dcterms:created>
  <dcterms:modified xsi:type="dcterms:W3CDTF">2019-02-20T09:29:50Z</dcterms:modified>
  <cp:category/>
  <cp:version/>
  <cp:contentType/>
  <cp:contentStatus/>
  <cp:revision>1</cp:revision>
</cp:coreProperties>
</file>