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 doch za Ipółrocze" sheetId="1" r:id="rId1"/>
    <sheet name="Wykonanie doch za r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<sst xmlns="http://schemas.openxmlformats.org/spreadsheetml/2006/main" count="415" uniqueCount="187">
  <si>
    <t>Dz.</t>
  </si>
  <si>
    <t>§</t>
  </si>
  <si>
    <t>Nazwa</t>
  </si>
  <si>
    <t>Wykonanie</t>
  </si>
  <si>
    <t>%</t>
  </si>
  <si>
    <t>ROLNICTWO I ŁOWIECTWO</t>
  </si>
  <si>
    <t>Infrastruktura wodociągowa i sanitarna wsi</t>
  </si>
  <si>
    <t>Wpływy z różnych opłat</t>
  </si>
  <si>
    <t>LEŚNICTWO</t>
  </si>
  <si>
    <t>TRANSPORT I ŁĄCZNOŚĆ</t>
  </si>
  <si>
    <t>Drogi publiczne gminne</t>
  </si>
  <si>
    <t>GOSPODARKA MIESZKANIOWA</t>
  </si>
  <si>
    <t>Gospodarka gruntami i nieruchomościami</t>
  </si>
  <si>
    <t>Wpływy z opłat za zarząd, wieczyste użytkowanie</t>
  </si>
  <si>
    <t>Dochody z najmu i dzierżawy</t>
  </si>
  <si>
    <t>Wpłaty z tyt. odpłatnego nabycia prawa własności nieruchomości</t>
  </si>
  <si>
    <t>Przekształcenie prawa wieczystego użytkowania</t>
  </si>
  <si>
    <t>ADMINISTRACJA PUBLICZNA</t>
  </si>
  <si>
    <t>Urzędy wojewódzkie</t>
  </si>
  <si>
    <t>Urzędy gmin</t>
  </si>
  <si>
    <t xml:space="preserve">Wpływy z różnych opłat </t>
  </si>
  <si>
    <t>KONTROLI</t>
  </si>
  <si>
    <t>Urzędy naczelnych org. władzy państw.; kontroli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</si>
  <si>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</si>
  <si>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</si>
  <si>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</si>
  <si>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</si>
  <si>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</si>
  <si>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Opłata prolongacyjna</t>
  </si>
  <si>
    <t>Podatek od czynności cywilnoprawnych</t>
  </si>
  <si>
    <t>Podatek od spadków i darowizn</t>
  </si>
  <si>
    <t>Podatek od posiadania psów</t>
  </si>
  <si>
    <t>Wpływy z opłaty miejscowej</t>
  </si>
  <si>
    <t>Wpływy z opłaty administracyjnej</t>
  </si>
  <si>
    <t>Pozostałe odsetki</t>
  </si>
  <si>
    <t>Wpływy z opłaty skarbowej</t>
  </si>
  <si>
    <t xml:space="preserve">Udziały gmin w podatkach stanowiących doch. b.p. </t>
  </si>
  <si>
    <t>Podatek dochodowy od osób fizycznych</t>
  </si>
  <si>
    <t>Podatek dochodowy od osób prawnych</t>
  </si>
  <si>
    <t>RÓŻNE ROZLICZENIA</t>
  </si>
  <si>
    <t>Subwencje ogólne z budżetu państwa</t>
  </si>
  <si>
    <t>Subwencja ogólna z budżetu państwa</t>
  </si>
  <si>
    <t>Różne rozliczenia finansowe</t>
  </si>
  <si>
    <t>OŚWIATA I WYCHOWANIE</t>
  </si>
  <si>
    <t>Szkoły podstawowe</t>
  </si>
  <si>
    <t>Wpływy z usług</t>
  </si>
  <si>
    <t>Pozostała działalność</t>
  </si>
  <si>
    <t>OCHRONA ZDROWIA</t>
  </si>
  <si>
    <t>Przeciwdziałanie alkoholizmowi</t>
  </si>
  <si>
    <t>Wpływy z opłat za zezwolenia na sprzedaż alkoholu</t>
  </si>
  <si>
    <t>OPIEKA SPOŁECZNA</t>
  </si>
  <si>
    <t>Dotacje celowe otrzym. z b.p. na realiz. zad.zlec.</t>
  </si>
  <si>
    <t>Dotacje celowe otrzym. z b.p. na realiz.zad. zlec.</t>
  </si>
  <si>
    <t>Dotacje celowe otrzym. z b.p. na realiz.zad. włas.</t>
  </si>
  <si>
    <t>Dotacje celowe otrzym. z b.p. na realz.zad. zlec.</t>
  </si>
  <si>
    <t>Ośrodki pomocy społecznej</t>
  </si>
  <si>
    <t>Usługi opiekuńcze i specjalistyczne usługi opiek.</t>
  </si>
  <si>
    <t>Dotacje celowe otrzym. z b.p. na realiz.zad. własnych</t>
  </si>
  <si>
    <t>Przedszkola</t>
  </si>
  <si>
    <t>DOCHODY  OGÓŁEM</t>
  </si>
  <si>
    <t>Rozdz</t>
  </si>
  <si>
    <t>010</t>
  </si>
  <si>
    <t>020</t>
  </si>
  <si>
    <t>0690</t>
  </si>
  <si>
    <t>0750</t>
  </si>
  <si>
    <t>0470</t>
  </si>
  <si>
    <t>0760</t>
  </si>
  <si>
    <t>2010</t>
  </si>
  <si>
    <t>Dotacje celowe otrzym. z b.p. na realiz.zadań bież. z zakresu adm. rząd.zlec.gminie</t>
  </si>
  <si>
    <t>0350</t>
  </si>
  <si>
    <t>0910</t>
  </si>
  <si>
    <t>0310</t>
  </si>
  <si>
    <t>0320</t>
  </si>
  <si>
    <t>0330</t>
  </si>
  <si>
    <t>0340</t>
  </si>
  <si>
    <t>0490</t>
  </si>
  <si>
    <t>0500</t>
  </si>
  <si>
    <t>0360</t>
  </si>
  <si>
    <t>0370</t>
  </si>
  <si>
    <t>0430</t>
  </si>
  <si>
    <t>0440</t>
  </si>
  <si>
    <t>0450</t>
  </si>
  <si>
    <t>Wpływy z opłaty targowej</t>
  </si>
  <si>
    <t>0920</t>
  </si>
  <si>
    <t>Odsetki od nietermin.wpłat podatków i opłat</t>
  </si>
  <si>
    <t>0410</t>
  </si>
  <si>
    <t>0010</t>
  </si>
  <si>
    <t>0020</t>
  </si>
  <si>
    <t>2920</t>
  </si>
  <si>
    <t>0830</t>
  </si>
  <si>
    <t>2030</t>
  </si>
  <si>
    <t>0480</t>
  </si>
  <si>
    <t>Świadczenia rodzinne oraz skł.z ubezp.społ.</t>
  </si>
  <si>
    <t>01010</t>
  </si>
  <si>
    <t>02095</t>
  </si>
  <si>
    <t>URZĘDY NACZ.ORG.WŁADZY PAŃSTW.;</t>
  </si>
  <si>
    <t xml:space="preserve">Część oświatowa subwencji ogólnej </t>
  </si>
  <si>
    <t xml:space="preserve">Zasiłki i pomoc w naturze </t>
  </si>
  <si>
    <t>Sporządziła: Krystyna Witkowska</t>
  </si>
  <si>
    <t xml:space="preserve">Plan </t>
  </si>
  <si>
    <t>Składki na ubezpieczenia zdrowotne</t>
  </si>
  <si>
    <t>-</t>
  </si>
  <si>
    <t>Dotacje celowe otrzym. z b.p. na real. zad. włas.gminy</t>
  </si>
  <si>
    <t>BEZPIECZEŃ.PUBLICZNE I OCHR.P.POŻ</t>
  </si>
  <si>
    <t>Obrona cywilna</t>
  </si>
  <si>
    <t xml:space="preserve">Część równoważąca subwencji ogólnej </t>
  </si>
  <si>
    <t>Część wyrównawcza subwencji ogólnej</t>
  </si>
  <si>
    <t>EDUKACYJNA OPIEKA WYCHOWAWCZA</t>
  </si>
  <si>
    <t>Pomoc materialna dla uczniów</t>
  </si>
  <si>
    <t xml:space="preserve">                            WYKONANIE DOCHODÓW BUDŻETU GMINY</t>
  </si>
  <si>
    <t>6310</t>
  </si>
  <si>
    <t>0970</t>
  </si>
  <si>
    <t>2020</t>
  </si>
  <si>
    <t>2530</t>
  </si>
  <si>
    <t>Wybory Prezydenta RP</t>
  </si>
  <si>
    <t>Wybory do Sejmu i Senatu</t>
  </si>
  <si>
    <t>Dotacje celowe otrzym. z b.p.na real.zad.zlec.gminie</t>
  </si>
  <si>
    <t>DOCHODY OD OSÓB PRAWNYCH,                    OD OSÓB FIZYCZNYCH</t>
  </si>
  <si>
    <t>Wpływy z pod.rol.leś.,pod.i opł.lokal.od osób prawnych</t>
  </si>
  <si>
    <t>Wpływy z pod.rol.leś.,pod.i opł.lokal.od osób fizycznych</t>
  </si>
  <si>
    <t>Wpływy z podatku dochodowego od osób fizycznych</t>
  </si>
  <si>
    <t>Podatek od dział.gosp. opłac.w formie karty podatkowej</t>
  </si>
  <si>
    <t>KULTURA I OCHRONA DZIEDZICTWA NARODOWEGO</t>
  </si>
  <si>
    <t>Biblioteki</t>
  </si>
  <si>
    <t>Dotacje celowe otrzym.z b.p.na realiz.zad. włas.</t>
  </si>
  <si>
    <t>Dotacje celowe otrzym.z b.p.na realiz.zad. bież.na podst.porozumień</t>
  </si>
  <si>
    <t>Dotacje celowe otrzym.z b.p.na realiz.zad.bież.na podstawie porozumień</t>
  </si>
  <si>
    <t>Dotacje celowe otrzym.z b.p. na inwe.z zakr.adm.rzad.</t>
  </si>
  <si>
    <t>Wpływy z róznych dochodów</t>
  </si>
  <si>
    <t>Ochotnicze straże pożarne</t>
  </si>
  <si>
    <t>Dotacjeotrzym z funduszy celowych na real.zad.bież.</t>
  </si>
  <si>
    <t>Pozostała działalnośc</t>
  </si>
  <si>
    <t>Dotacje celowe otrzym. z b.p.na real.zadań zlec.gminie</t>
  </si>
  <si>
    <t>Załącznik Nr 2</t>
  </si>
  <si>
    <t>0870</t>
  </si>
  <si>
    <t>pozostałe odsetki</t>
  </si>
  <si>
    <t>Dotacja podmiotowa z budżetu otrzym. przez jednostkę</t>
  </si>
  <si>
    <t>ZA  I PÓŁROCZE  2006 rok</t>
  </si>
  <si>
    <t xml:space="preserve"> Środki na dofin.wł.inw.pozyskane z innych źródeł</t>
  </si>
  <si>
    <t>Dotacja celowe otrzym.z b.p. na realiz.inw.wł.gminy</t>
  </si>
  <si>
    <t>Finansowanie programów ze śr.bezzwrot.poch. Z UE</t>
  </si>
  <si>
    <t>Wpływy z innych opłat stanowiących dochody j.s.t.</t>
  </si>
  <si>
    <t>Część oświatowa subwencji ogólnej dla j.s.t.</t>
  </si>
  <si>
    <t>Część wyrównawcza subwencji ogólnej dla gmin</t>
  </si>
  <si>
    <t>Część równoważąca subwencji ogólnej dla gmin</t>
  </si>
  <si>
    <t xml:space="preserve">                    - na zadania własne</t>
  </si>
  <si>
    <t xml:space="preserve">                    - na zadania zlecone</t>
  </si>
  <si>
    <t xml:space="preserve">                   1.Dotacje celowe</t>
  </si>
  <si>
    <t>01095</t>
  </si>
  <si>
    <t>2680</t>
  </si>
  <si>
    <t>Rekompensaty utrac.dochodów w pod.i opłatach</t>
  </si>
  <si>
    <t>Dotacje celowe otrzym.z b.p. na real.zad.włas.gminy</t>
  </si>
  <si>
    <t xml:space="preserve">                    - na umowy i porozumienia zad. własne</t>
  </si>
  <si>
    <t>2460</t>
  </si>
  <si>
    <t>Środki otrzym.od pozost.jednostek sektora f.publ.</t>
  </si>
  <si>
    <t>GOSPODARKA KOM. I OCHR. ŚRODOW.</t>
  </si>
  <si>
    <t xml:space="preserve">KULTURA I OCHR. DZIEDZICTWA NAR. </t>
  </si>
  <si>
    <t>Domy i ośrodki kultury</t>
  </si>
  <si>
    <t>Piecki, dnia 12 marca 2008r.</t>
  </si>
  <si>
    <t xml:space="preserve">            w tym:</t>
  </si>
  <si>
    <t>Podatek od posiadania psa</t>
  </si>
  <si>
    <t>Dotace celowe otrzym.z b.p.na realiz.zad.zlec.</t>
  </si>
  <si>
    <t>Bibliteki publiczne</t>
  </si>
  <si>
    <t>2320</t>
  </si>
  <si>
    <t>2008</t>
  </si>
  <si>
    <t>2009</t>
  </si>
  <si>
    <t>Wpływy z różnych dochodów</t>
  </si>
  <si>
    <t>Finansowanie progr.ze śr.strukt.i F.Spójn.</t>
  </si>
  <si>
    <t>6338</t>
  </si>
  <si>
    <t>2980</t>
  </si>
  <si>
    <t>Wpływy do wyjaśnienia</t>
  </si>
  <si>
    <t>Wybory do PE</t>
  </si>
  <si>
    <t>2910</t>
  </si>
  <si>
    <t>Wpływy ze zwrotów dotacji</t>
  </si>
  <si>
    <t>6290</t>
  </si>
  <si>
    <t>Dot.cel.otrzym. z powiatu na podst.poroz.</t>
  </si>
  <si>
    <t>Wspólfinansowanie proj.realiz.z f.strukt.</t>
  </si>
  <si>
    <t>POZOST. ZADANIA W ZAKR.POLIT.SPOLECZNEJ</t>
  </si>
  <si>
    <t>Dotacje celowe otrzym z b.p. na real.zad.włas.gminy</t>
  </si>
  <si>
    <t>Wpływy do rozliczenia</t>
  </si>
  <si>
    <t>za rok 2009</t>
  </si>
  <si>
    <t>0570</t>
  </si>
  <si>
    <t>Grzywny i inne kary piniężne od osób fizycznych</t>
  </si>
  <si>
    <t>Śrpdki na dofin.inwst.pozysk.z innych żródeł</t>
  </si>
  <si>
    <t>Dotacje celoweotrzym z b.p. za dofin.zad.własnych</t>
  </si>
  <si>
    <t>Piecki, dnia 10 marca 2010r.</t>
  </si>
  <si>
    <t xml:space="preserve">                  2. Subwencja ogólna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</si>
</sst>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\ _z_ł_-;\-* #,##0.0\ _z_ł_-;_-* &quot;-&quot;?\ _z_ł_-;_-@_-"/>
  </numFmts>
  <fonts count="37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12"/>
      <name val="Times New Roman"/>
      <family val="1"/>
    </font>
    <font>
      <sz val="11"/>
      <name val="Arial CE"/>
      <family val="0"/>
    </font>
    <font>
      <u val="singleAccounting"/>
      <sz val="11"/>
      <name val="Times New Roman"/>
      <family val="1"/>
    </font>
    <font>
      <u val="singleAccounting"/>
      <sz val="11"/>
      <name val="Arial CE"/>
      <family val="2"/>
    </font>
    <font>
      <b/>
      <sz val="12"/>
      <name val="Arial CE"/>
      <family val="0"/>
    </font>
    <font>
      <b/>
      <sz val="11.7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0"/>
    </font>
    <font>
      <b/>
      <u val="singleAccounting"/>
      <sz val="11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Arial CE"/>
      <family val="0"/>
    </font>
    <font>
      <sz val="11"/>
      <name val="=F/E%"/>
      <family val="0"/>
    </font>
    <font>
      <sz val="12"/>
      <name val="=F/E%"/>
      <family val="0"/>
    </font>
    <font>
      <b/>
      <sz val="12"/>
      <name val="=F/E%"/>
      <family val="0"/>
    </font>
    <font>
      <b/>
      <sz val="11"/>
      <name val="=F/E%"/>
      <family val="0"/>
    </font>
    <font>
      <b/>
      <sz val="10"/>
      <name val="=F/E%"/>
      <family val="0"/>
    </font>
    <font>
      <sz val="8"/>
      <name val="=F/E%"/>
      <family val="0"/>
    </font>
    <font>
      <sz val="11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41" fontId="5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169" fontId="6" fillId="0" borderId="3" xfId="0" applyNumberFormat="1" applyFont="1" applyBorder="1" applyAlignment="1">
      <alignment horizontal="center" vertical="top" wrapText="1"/>
    </xf>
    <xf numFmtId="169" fontId="6" fillId="0" borderId="1" xfId="0" applyNumberFormat="1" applyFont="1" applyBorder="1" applyAlignment="1">
      <alignment horizontal="center" vertical="top" wrapText="1"/>
    </xf>
    <xf numFmtId="169" fontId="6" fillId="0" borderId="4" xfId="0" applyNumberFormat="1" applyFont="1" applyBorder="1" applyAlignment="1">
      <alignment horizontal="center" vertical="top" wrapText="1"/>
    </xf>
    <xf numFmtId="169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left" vertical="top" wrapText="1"/>
    </xf>
    <xf numFmtId="41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1" fontId="2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1" fontId="2" fillId="0" borderId="7" xfId="0" applyNumberFormat="1" applyFont="1" applyBorder="1" applyAlignment="1">
      <alignment horizontal="center" vertical="top" wrapText="1"/>
    </xf>
    <xf numFmtId="41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41" fontId="2" fillId="0" borderId="9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top" wrapText="1"/>
    </xf>
    <xf numFmtId="41" fontId="2" fillId="0" borderId="1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41" fontId="11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41" fontId="6" fillId="0" borderId="1" xfId="0" applyNumberFormat="1" applyFont="1" applyBorder="1" applyAlignment="1">
      <alignment horizontal="center" vertical="top" wrapText="1"/>
    </xf>
    <xf numFmtId="41" fontId="11" fillId="0" borderId="1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 vertical="top" wrapText="1"/>
    </xf>
    <xf numFmtId="41" fontId="6" fillId="0" borderId="0" xfId="0" applyNumberFormat="1" applyFont="1" applyBorder="1" applyAlignment="1">
      <alignment horizontal="center" vertical="top" wrapText="1"/>
    </xf>
    <xf numFmtId="41" fontId="6" fillId="0" borderId="1" xfId="0" applyNumberFormat="1" applyFont="1" applyBorder="1" applyAlignment="1">
      <alignment horizontal="center" vertical="justify" wrapText="1"/>
    </xf>
    <xf numFmtId="41" fontId="6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44" fontId="12" fillId="0" borderId="0" xfId="0" applyNumberFormat="1" applyFont="1" applyAlignment="1">
      <alignment/>
    </xf>
    <xf numFmtId="41" fontId="6" fillId="0" borderId="5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left" vertical="top" wrapText="1"/>
    </xf>
    <xf numFmtId="41" fontId="5" fillId="0" borderId="0" xfId="0" applyNumberFormat="1" applyFont="1" applyBorder="1" applyAlignment="1">
      <alignment horizontal="center" vertical="top" wrapText="1"/>
    </xf>
    <xf numFmtId="169" fontId="5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1" fontId="6" fillId="0" borderId="19" xfId="0" applyNumberFormat="1" applyFont="1" applyBorder="1" applyAlignment="1">
      <alignment horizontal="center" vertical="top" wrapText="1"/>
    </xf>
    <xf numFmtId="44" fontId="5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8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9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6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41" fontId="6" fillId="0" borderId="21" xfId="0" applyNumberFormat="1" applyFont="1" applyBorder="1" applyAlignment="1">
      <alignment horizontal="center" vertical="top" wrapText="1"/>
    </xf>
    <xf numFmtId="41" fontId="15" fillId="0" borderId="5" xfId="0" applyNumberFormat="1" applyFont="1" applyBorder="1" applyAlignment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169" fontId="6" fillId="0" borderId="7" xfId="0" applyNumberFormat="1" applyFont="1" applyBorder="1" applyAlignment="1">
      <alignment horizontal="center" vertical="top" wrapText="1"/>
    </xf>
    <xf numFmtId="41" fontId="6" fillId="0" borderId="22" xfId="0" applyNumberFormat="1" applyFont="1" applyBorder="1" applyAlignment="1">
      <alignment horizontal="center"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1" fontId="6" fillId="0" borderId="3" xfId="0" applyNumberFormat="1" applyFont="1" applyBorder="1" applyAlignment="1">
      <alignment horizontal="center" vertical="top" wrapText="1"/>
    </xf>
    <xf numFmtId="41" fontId="6" fillId="0" borderId="5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top" wrapText="1"/>
    </xf>
    <xf numFmtId="41" fontId="11" fillId="0" borderId="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169" fontId="5" fillId="0" borderId="23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169" fontId="6" fillId="0" borderId="20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2" fillId="0" borderId="6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1" fontId="4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169" fontId="6" fillId="0" borderId="21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justify" wrapText="1"/>
    </xf>
    <xf numFmtId="0" fontId="5" fillId="0" borderId="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44" fontId="5" fillId="0" borderId="5" xfId="0" applyNumberFormat="1" applyFont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7" xfId="0" applyFont="1" applyBorder="1" applyAlignment="1">
      <alignment/>
    </xf>
    <xf numFmtId="41" fontId="6" fillId="0" borderId="3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41" fontId="6" fillId="0" borderId="16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1" fontId="6" fillId="0" borderId="2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/>
    </xf>
    <xf numFmtId="41" fontId="4" fillId="0" borderId="1" xfId="0" applyNumberFormat="1" applyFont="1" applyBorder="1" applyAlignment="1">
      <alignment horizontal="center" vertical="top" wrapText="1"/>
    </xf>
    <xf numFmtId="41" fontId="19" fillId="0" borderId="1" xfId="0" applyNumberFormat="1" applyFont="1" applyBorder="1" applyAlignment="1">
      <alignment horizontal="center" vertical="justify" wrapText="1"/>
    </xf>
    <xf numFmtId="41" fontId="4" fillId="0" borderId="0" xfId="0" applyNumberFormat="1" applyFont="1" applyBorder="1" applyAlignment="1">
      <alignment horizontal="center" vertical="top" wrapText="1"/>
    </xf>
    <xf numFmtId="41" fontId="4" fillId="0" borderId="3" xfId="0" applyNumberFormat="1" applyFont="1" applyBorder="1" applyAlignment="1">
      <alignment horizontal="center" vertical="top" wrapText="1"/>
    </xf>
    <xf numFmtId="41" fontId="4" fillId="0" borderId="7" xfId="0" applyNumberFormat="1" applyFont="1" applyBorder="1" applyAlignment="1">
      <alignment horizontal="center" vertical="top" wrapText="1"/>
    </xf>
    <xf numFmtId="41" fontId="2" fillId="0" borderId="5" xfId="0" applyNumberFormat="1" applyFont="1" applyBorder="1" applyAlignment="1">
      <alignment horizontal="center" vertical="center" wrapText="1"/>
    </xf>
    <xf numFmtId="4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left"/>
    </xf>
    <xf numFmtId="44" fontId="22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4" fontId="4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" fillId="2" borderId="18" xfId="0" applyNumberFormat="1" applyFont="1" applyFill="1" applyBorder="1" applyAlignment="1">
      <alignment horizontal="center" vertical="top" wrapText="1"/>
    </xf>
    <xf numFmtId="41" fontId="2" fillId="2" borderId="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41" fontId="2" fillId="2" borderId="4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41" fontId="2" fillId="2" borderId="12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1" fontId="2" fillId="2" borderId="9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center" wrapText="1"/>
    </xf>
    <xf numFmtId="41" fontId="2" fillId="2" borderId="9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1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4" fontId="23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6" fillId="0" borderId="28" xfId="0" applyFont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center" shrinkToFit="1"/>
    </xf>
    <xf numFmtId="41" fontId="6" fillId="0" borderId="26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horizontal="center" vertical="top" wrapText="1"/>
    </xf>
    <xf numFmtId="41" fontId="0" fillId="0" borderId="1" xfId="0" applyNumberFormat="1" applyBorder="1" applyAlignment="1">
      <alignment horizontal="center" vertical="top" wrapText="1"/>
    </xf>
    <xf numFmtId="41" fontId="6" fillId="0" borderId="1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49" fontId="21" fillId="0" borderId="5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 wrapText="1"/>
    </xf>
    <xf numFmtId="41" fontId="2" fillId="2" borderId="1" xfId="0" applyNumberFormat="1" applyFont="1" applyFill="1" applyBorder="1" applyAlignment="1">
      <alignment horizontal="center" vertical="top" wrapText="1"/>
    </xf>
    <xf numFmtId="41" fontId="4" fillId="0" borderId="2" xfId="0" applyNumberFormat="1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41" fontId="4" fillId="2" borderId="4" xfId="0" applyNumberFormat="1" applyFont="1" applyFill="1" applyBorder="1" applyAlignment="1">
      <alignment horizontal="center" vertical="top" wrapText="1"/>
    </xf>
    <xf numFmtId="41" fontId="4" fillId="2" borderId="10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9" fontId="28" fillId="2" borderId="6" xfId="0" applyNumberFormat="1" applyFont="1" applyFill="1" applyBorder="1" applyAlignment="1">
      <alignment horizontal="center" vertical="top" wrapText="1"/>
    </xf>
    <xf numFmtId="169" fontId="26" fillId="0" borderId="3" xfId="0" applyNumberFormat="1" applyFont="1" applyBorder="1" applyAlignment="1">
      <alignment horizontal="center" vertical="top" wrapText="1"/>
    </xf>
    <xf numFmtId="169" fontId="29" fillId="2" borderId="4" xfId="0" applyNumberFormat="1" applyFont="1" applyFill="1" applyBorder="1" applyAlignment="1">
      <alignment horizontal="center" vertical="top" wrapText="1"/>
    </xf>
    <xf numFmtId="169" fontId="26" fillId="2" borderId="4" xfId="0" applyNumberFormat="1" applyFont="1" applyFill="1" applyBorder="1" applyAlignment="1">
      <alignment horizontal="center" vertical="top" wrapText="1"/>
    </xf>
    <xf numFmtId="169" fontId="26" fillId="0" borderId="1" xfId="0" applyNumberFormat="1" applyFont="1" applyBorder="1" applyAlignment="1">
      <alignment horizontal="center" vertical="top" wrapText="1"/>
    </xf>
    <xf numFmtId="169" fontId="26" fillId="0" borderId="1" xfId="0" applyNumberFormat="1" applyFont="1" applyBorder="1" applyAlignment="1">
      <alignment horizontal="center" vertical="center" wrapText="1"/>
    </xf>
    <xf numFmtId="169" fontId="26" fillId="0" borderId="2" xfId="0" applyNumberFormat="1" applyFont="1" applyBorder="1" applyAlignment="1">
      <alignment horizontal="center" vertical="top" wrapText="1"/>
    </xf>
    <xf numFmtId="169" fontId="26" fillId="0" borderId="27" xfId="0" applyNumberFormat="1" applyFont="1" applyBorder="1" applyAlignment="1">
      <alignment horizontal="center" vertical="top" wrapText="1"/>
    </xf>
    <xf numFmtId="169" fontId="26" fillId="0" borderId="16" xfId="0" applyNumberFormat="1" applyFont="1" applyBorder="1" applyAlignment="1">
      <alignment horizontal="center" vertical="top" wrapText="1"/>
    </xf>
    <xf numFmtId="169" fontId="26" fillId="0" borderId="21" xfId="0" applyNumberFormat="1" applyFont="1" applyBorder="1" applyAlignment="1">
      <alignment horizontal="center" vertical="center" wrapText="1"/>
    </xf>
    <xf numFmtId="169" fontId="28" fillId="2" borderId="10" xfId="0" applyNumberFormat="1" applyFont="1" applyFill="1" applyBorder="1" applyAlignment="1">
      <alignment horizontal="center" vertical="center" wrapText="1"/>
    </xf>
    <xf numFmtId="169" fontId="28" fillId="2" borderId="10" xfId="0" applyNumberFormat="1" applyFont="1" applyFill="1" applyBorder="1" applyAlignment="1">
      <alignment horizontal="center" vertical="top" wrapText="1"/>
    </xf>
    <xf numFmtId="169" fontId="28" fillId="2" borderId="4" xfId="0" applyNumberFormat="1" applyFont="1" applyFill="1" applyBorder="1" applyAlignment="1">
      <alignment horizontal="center" vertical="top" wrapText="1"/>
    </xf>
    <xf numFmtId="169" fontId="29" fillId="2" borderId="10" xfId="0" applyNumberFormat="1" applyFont="1" applyFill="1" applyBorder="1" applyAlignment="1">
      <alignment horizontal="center" vertical="top" wrapText="1"/>
    </xf>
    <xf numFmtId="0" fontId="27" fillId="0" borderId="7" xfId="0" applyFont="1" applyBorder="1" applyAlignment="1">
      <alignment/>
    </xf>
    <xf numFmtId="0" fontId="27" fillId="0" borderId="3" xfId="0" applyFont="1" applyBorder="1" applyAlignment="1">
      <alignment/>
    </xf>
    <xf numFmtId="174" fontId="31" fillId="0" borderId="3" xfId="0" applyNumberFormat="1" applyFont="1" applyBorder="1" applyAlignment="1">
      <alignment horizontal="left"/>
    </xf>
    <xf numFmtId="0" fontId="27" fillId="0" borderId="19" xfId="0" applyFont="1" applyBorder="1" applyAlignment="1">
      <alignment/>
    </xf>
    <xf numFmtId="0" fontId="32" fillId="0" borderId="0" xfId="0" applyFont="1" applyAlignment="1">
      <alignment/>
    </xf>
    <xf numFmtId="41" fontId="6" fillId="0" borderId="2" xfId="0" applyNumberFormat="1" applyFont="1" applyBorder="1" applyAlignment="1">
      <alignment horizontal="center" vertical="top" wrapText="1"/>
    </xf>
    <xf numFmtId="44" fontId="24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1" fontId="4" fillId="0" borderId="16" xfId="0" applyNumberFormat="1" applyFont="1" applyBorder="1" applyAlignment="1">
      <alignment horizontal="center" vertical="top" wrapText="1"/>
    </xf>
    <xf numFmtId="0" fontId="26" fillId="0" borderId="2" xfId="0" applyNumberFormat="1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left" vertical="top" wrapText="1"/>
    </xf>
    <xf numFmtId="41" fontId="4" fillId="3" borderId="4" xfId="0" applyNumberFormat="1" applyFont="1" applyFill="1" applyBorder="1" applyAlignment="1">
      <alignment horizontal="center" vertical="top" wrapText="1"/>
    </xf>
    <xf numFmtId="169" fontId="29" fillId="3" borderId="10" xfId="0" applyNumberFormat="1" applyFont="1" applyFill="1" applyBorder="1" applyAlignment="1">
      <alignment horizontal="center" vertical="top" wrapText="1"/>
    </xf>
    <xf numFmtId="41" fontId="6" fillId="3" borderId="4" xfId="0" applyNumberFormat="1" applyFont="1" applyFill="1" applyBorder="1" applyAlignment="1">
      <alignment horizontal="center" vertical="top" wrapText="1"/>
    </xf>
    <xf numFmtId="41" fontId="6" fillId="0" borderId="3" xfId="0" applyNumberFormat="1" applyFont="1" applyBorder="1" applyAlignment="1">
      <alignment horizontal="center" vertical="top" wrapText="1"/>
    </xf>
    <xf numFmtId="41" fontId="6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41" fontId="4" fillId="0" borderId="2" xfId="0" applyNumberFormat="1" applyFont="1" applyBorder="1" applyAlignment="1">
      <alignment horizontal="center" vertical="top" wrapText="1"/>
    </xf>
    <xf numFmtId="41" fontId="4" fillId="0" borderId="0" xfId="0" applyNumberFormat="1" applyFont="1" applyBorder="1" applyAlignment="1">
      <alignment horizontal="center" vertical="top" wrapText="1"/>
    </xf>
    <xf numFmtId="169" fontId="29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41" fontId="6" fillId="0" borderId="4" xfId="0" applyNumberFormat="1" applyFont="1" applyBorder="1" applyAlignment="1">
      <alignment horizontal="center" vertical="top" wrapText="1"/>
    </xf>
    <xf numFmtId="169" fontId="26" fillId="0" borderId="10" xfId="0" applyNumberFormat="1" applyFont="1" applyBorder="1" applyAlignment="1">
      <alignment horizontal="center" vertical="top" wrapText="1"/>
    </xf>
    <xf numFmtId="41" fontId="4" fillId="0" borderId="3" xfId="0" applyNumberFormat="1" applyFont="1" applyBorder="1" applyAlignment="1">
      <alignment horizontal="center" vertical="top" wrapText="1"/>
    </xf>
    <xf numFmtId="169" fontId="29" fillId="0" borderId="2" xfId="0" applyNumberFormat="1" applyFont="1" applyBorder="1" applyAlignment="1">
      <alignment horizontal="center" vertical="top" wrapText="1"/>
    </xf>
    <xf numFmtId="41" fontId="4" fillId="0" borderId="4" xfId="0" applyNumberFormat="1" applyFont="1" applyBorder="1" applyAlignment="1">
      <alignment horizontal="center" vertical="top" wrapText="1"/>
    </xf>
    <xf numFmtId="169" fontId="29" fillId="0" borderId="10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41" fontId="4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1" fontId="5" fillId="0" borderId="26" xfId="0" applyNumberFormat="1" applyFont="1" applyBorder="1" applyAlignment="1">
      <alignment horizontal="center" vertical="center" wrapText="1"/>
    </xf>
    <xf numFmtId="169" fontId="26" fillId="0" borderId="4" xfId="0" applyNumberFormat="1" applyFont="1" applyBorder="1" applyAlignment="1">
      <alignment horizontal="center" vertical="center" wrapText="1"/>
    </xf>
    <xf numFmtId="169" fontId="26" fillId="0" borderId="19" xfId="0" applyNumberFormat="1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top" wrapText="1"/>
    </xf>
    <xf numFmtId="41" fontId="4" fillId="3" borderId="10" xfId="0" applyNumberFormat="1" applyFont="1" applyFill="1" applyBorder="1" applyAlignment="1">
      <alignment vertical="top" wrapText="1"/>
    </xf>
    <xf numFmtId="41" fontId="4" fillId="2" borderId="10" xfId="0" applyNumberFormat="1" applyFont="1" applyFill="1" applyBorder="1" applyAlignment="1">
      <alignment vertical="top" wrapText="1"/>
    </xf>
    <xf numFmtId="41" fontId="4" fillId="0" borderId="2" xfId="0" applyNumberFormat="1" applyFont="1" applyBorder="1" applyAlignment="1">
      <alignment vertical="top" wrapText="1"/>
    </xf>
    <xf numFmtId="41" fontId="6" fillId="0" borderId="2" xfId="0" applyNumberFormat="1" applyFont="1" applyBorder="1" applyAlignment="1">
      <alignment vertical="top" wrapText="1"/>
    </xf>
    <xf numFmtId="41" fontId="4" fillId="0" borderId="10" xfId="0" applyNumberFormat="1" applyFont="1" applyBorder="1" applyAlignment="1">
      <alignment vertical="top" wrapText="1"/>
    </xf>
    <xf numFmtId="41" fontId="6" fillId="0" borderId="10" xfId="0" applyNumberFormat="1" applyFont="1" applyBorder="1" applyAlignment="1">
      <alignment vertical="top" wrapText="1"/>
    </xf>
    <xf numFmtId="0" fontId="22" fillId="0" borderId="24" xfId="0" applyFont="1" applyBorder="1" applyAlignment="1">
      <alignment/>
    </xf>
    <xf numFmtId="0" fontId="36" fillId="0" borderId="0" xfId="0" applyFont="1" applyBorder="1" applyAlignment="1">
      <alignment/>
    </xf>
    <xf numFmtId="44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 vertical="center" wrapText="1"/>
    </xf>
    <xf numFmtId="41" fontId="2" fillId="0" borderId="26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top" wrapText="1"/>
    </xf>
    <xf numFmtId="169" fontId="29" fillId="0" borderId="1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top" wrapText="1"/>
    </xf>
    <xf numFmtId="169" fontId="28" fillId="2" borderId="31" xfId="0" applyNumberFormat="1" applyFont="1" applyFill="1" applyBorder="1" applyAlignment="1">
      <alignment horizontal="center" vertical="center" wrapText="1"/>
    </xf>
    <xf numFmtId="169" fontId="28" fillId="2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1" fontId="2" fillId="2" borderId="33" xfId="0" applyNumberFormat="1" applyFont="1" applyFill="1" applyBorder="1" applyAlignment="1">
      <alignment horizontal="center" vertical="center" wrapText="1"/>
    </xf>
    <xf numFmtId="41" fontId="2" fillId="2" borderId="3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1" fontId="17" fillId="0" borderId="4" xfId="0" applyNumberFormat="1" applyFont="1" applyBorder="1" applyAlignment="1">
      <alignment horizontal="center" vertical="center" wrapText="1"/>
    </xf>
    <xf numFmtId="170" fontId="17" fillId="0" borderId="7" xfId="0" applyNumberFormat="1" applyFont="1" applyBorder="1" applyAlignment="1">
      <alignment horizontal="center" vertical="center" wrapText="1"/>
    </xf>
    <xf numFmtId="170" fontId="17" fillId="0" borderId="1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1" fontId="2" fillId="0" borderId="35" xfId="0" applyNumberFormat="1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vertical="center" wrapText="1"/>
    </xf>
    <xf numFmtId="169" fontId="2" fillId="0" borderId="3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41" fontId="17" fillId="4" borderId="4" xfId="0" applyNumberFormat="1" applyFont="1" applyFill="1" applyBorder="1" applyAlignment="1">
      <alignment horizontal="center" vertical="center" wrapText="1"/>
    </xf>
    <xf numFmtId="169" fontId="30" fillId="4" borderId="7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169" fontId="30" fillId="4" borderId="19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Border="1" applyAlignment="1">
      <alignment horizontal="center" vertical="top" wrapText="1"/>
    </xf>
    <xf numFmtId="169" fontId="26" fillId="0" borderId="30" xfId="0" applyNumberFormat="1" applyFont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19">
      <selection activeCell="I118" sqref="I118"/>
    </sheetView>
  </sheetViews>
  <sheetFormatPr defaultColWidth="9.00390625" defaultRowHeight="12.75"/>
  <cols>
    <col min="1" max="1" width="4.75390625" style="67" customWidth="1"/>
    <col min="2" max="2" width="6.375" style="213" customWidth="1"/>
    <col min="3" max="3" width="5.25390625" style="67" customWidth="1"/>
    <col min="4" max="4" width="47.75390625" style="0" customWidth="1"/>
    <col min="5" max="5" width="13.125" style="0" customWidth="1"/>
    <col min="6" max="6" width="13.375" style="0" customWidth="1"/>
    <col min="7" max="7" width="7.625" style="270" customWidth="1"/>
    <col min="8" max="8" width="9.875" style="0" customWidth="1"/>
  </cols>
  <sheetData>
    <row r="1" spans="4:6" ht="18">
      <c r="D1" s="177"/>
      <c r="E1" s="177"/>
      <c r="F1" s="177"/>
    </row>
    <row r="2" spans="4:6" ht="18">
      <c r="D2" s="177"/>
      <c r="E2" s="177"/>
      <c r="F2" s="177"/>
    </row>
    <row r="3" spans="1:7" s="4" customFormat="1" ht="18.75">
      <c r="A3" s="101"/>
      <c r="B3" s="190"/>
      <c r="C3" s="102"/>
      <c r="D3" s="101" t="s">
        <v>109</v>
      </c>
      <c r="E3" s="98"/>
      <c r="F3" s="237"/>
      <c r="G3" s="271"/>
    </row>
    <row r="4" spans="1:7" s="4" customFormat="1" ht="20.25">
      <c r="A4" s="98"/>
      <c r="B4" s="191"/>
      <c r="C4" s="99"/>
      <c r="D4" s="359" t="s">
        <v>180</v>
      </c>
      <c r="E4" s="359"/>
      <c r="F4" s="238"/>
      <c r="G4" s="271"/>
    </row>
    <row r="5" spans="1:7" ht="27" customHeight="1">
      <c r="A5" s="17"/>
      <c r="B5" s="192"/>
      <c r="C5" s="68"/>
      <c r="D5" s="177"/>
      <c r="E5" s="177"/>
      <c r="F5" s="18"/>
      <c r="G5" s="272"/>
    </row>
    <row r="6" spans="1:7" s="49" customFormat="1" ht="12" customHeight="1">
      <c r="A6" s="394" t="s">
        <v>0</v>
      </c>
      <c r="B6" s="395" t="s">
        <v>60</v>
      </c>
      <c r="C6" s="395" t="s">
        <v>1</v>
      </c>
      <c r="D6" s="396" t="s">
        <v>2</v>
      </c>
      <c r="E6" s="395" t="s">
        <v>99</v>
      </c>
      <c r="F6" s="395" t="s">
        <v>3</v>
      </c>
      <c r="G6" s="397" t="s">
        <v>4</v>
      </c>
    </row>
    <row r="7" spans="1:7" s="49" customFormat="1" ht="16.5" customHeight="1">
      <c r="A7" s="398"/>
      <c r="B7" s="399"/>
      <c r="C7" s="399"/>
      <c r="D7" s="400"/>
      <c r="E7" s="399"/>
      <c r="F7" s="399"/>
      <c r="G7" s="401"/>
    </row>
    <row r="8" spans="1:8" ht="6" customHeight="1">
      <c r="A8" s="398"/>
      <c r="B8" s="399"/>
      <c r="C8" s="399"/>
      <c r="D8" s="400"/>
      <c r="E8" s="399"/>
      <c r="F8" s="399"/>
      <c r="G8" s="401"/>
      <c r="H8" s="176"/>
    </row>
    <row r="9" spans="1:8" ht="0.75" customHeight="1">
      <c r="A9" s="402"/>
      <c r="B9" s="403"/>
      <c r="C9" s="403"/>
      <c r="D9" s="404"/>
      <c r="E9" s="403"/>
      <c r="F9" s="403"/>
      <c r="G9" s="405"/>
      <c r="H9" s="176"/>
    </row>
    <row r="10" spans="1:9" ht="27" customHeight="1">
      <c r="A10" s="214" t="s">
        <v>61</v>
      </c>
      <c r="B10" s="252"/>
      <c r="C10" s="249"/>
      <c r="D10" s="250" t="s">
        <v>5</v>
      </c>
      <c r="E10" s="262">
        <f>E13+E11</f>
        <v>360201</v>
      </c>
      <c r="F10" s="215">
        <f>F11+F13</f>
        <v>360125</v>
      </c>
      <c r="G10" s="273">
        <f>(F10/E10)*100</f>
        <v>99.9789006693485</v>
      </c>
      <c r="H10" s="176"/>
      <c r="I10" s="176"/>
    </row>
    <row r="11" spans="1:7" s="49" customFormat="1" ht="18" customHeight="1">
      <c r="A11" s="91"/>
      <c r="B11" s="253" t="s">
        <v>93</v>
      </c>
      <c r="C11" s="259"/>
      <c r="D11" s="258" t="s">
        <v>6</v>
      </c>
      <c r="E11" s="188">
        <f>SUM(E12:E12)</f>
        <v>5000</v>
      </c>
      <c r="F11" s="186">
        <f>SUM(F12:F12)</f>
        <v>4924</v>
      </c>
      <c r="G11" s="274">
        <f>(F11/E11)*100</f>
        <v>98.48</v>
      </c>
    </row>
    <row r="12" spans="1:7" s="49" customFormat="1" ht="18" customHeight="1">
      <c r="A12" s="91"/>
      <c r="B12" s="260"/>
      <c r="C12" s="126" t="s">
        <v>63</v>
      </c>
      <c r="D12" s="248" t="s">
        <v>7</v>
      </c>
      <c r="E12" s="128">
        <v>5000</v>
      </c>
      <c r="F12" s="51">
        <v>4924</v>
      </c>
      <c r="G12" s="274">
        <f>(F12/E12)*100</f>
        <v>98.48</v>
      </c>
    </row>
    <row r="13" spans="1:7" s="49" customFormat="1" ht="18" customHeight="1">
      <c r="A13" s="91"/>
      <c r="B13" s="260" t="s">
        <v>148</v>
      </c>
      <c r="C13" s="126"/>
      <c r="D13" s="248" t="s">
        <v>46</v>
      </c>
      <c r="E13" s="187">
        <f>SUM(E14:E14)</f>
        <v>355201</v>
      </c>
      <c r="F13" s="186">
        <f>SUM(F14:F14)</f>
        <v>355201</v>
      </c>
      <c r="G13" s="274">
        <f>(F13/E13)*100</f>
        <v>100</v>
      </c>
    </row>
    <row r="14" spans="1:7" s="49" customFormat="1" ht="24" customHeight="1">
      <c r="A14" s="91"/>
      <c r="B14" s="261"/>
      <c r="C14" s="254" t="s">
        <v>67</v>
      </c>
      <c r="D14" s="251" t="s">
        <v>68</v>
      </c>
      <c r="E14" s="104">
        <v>355201</v>
      </c>
      <c r="F14" s="182">
        <v>355201</v>
      </c>
      <c r="G14" s="274">
        <f>(F14/E14)*100</f>
        <v>100</v>
      </c>
    </row>
    <row r="15" spans="1:7" ht="23.25" customHeight="1">
      <c r="A15" s="216" t="s">
        <v>62</v>
      </c>
      <c r="B15" s="216"/>
      <c r="C15" s="217"/>
      <c r="D15" s="218" t="s">
        <v>8</v>
      </c>
      <c r="E15" s="219">
        <v>5000</v>
      </c>
      <c r="F15" s="219">
        <v>6310</v>
      </c>
      <c r="G15" s="275">
        <f aca="true" t="shared" si="0" ref="G15:G30">(F15/E15)*100</f>
        <v>126.2</v>
      </c>
    </row>
    <row r="16" spans="1:7" s="49" customFormat="1" ht="18" customHeight="1">
      <c r="A16" s="79"/>
      <c r="B16" s="193" t="s">
        <v>94</v>
      </c>
      <c r="C16" s="74"/>
      <c r="D16" s="50" t="s">
        <v>46</v>
      </c>
      <c r="E16" s="184">
        <v>5000</v>
      </c>
      <c r="F16" s="184">
        <v>6310</v>
      </c>
      <c r="G16" s="274">
        <f t="shared" si="0"/>
        <v>126.2</v>
      </c>
    </row>
    <row r="17" spans="1:7" s="49" customFormat="1" ht="18" customHeight="1">
      <c r="A17" s="79"/>
      <c r="B17" s="194"/>
      <c r="C17" s="74" t="s">
        <v>64</v>
      </c>
      <c r="D17" s="50" t="s">
        <v>14</v>
      </c>
      <c r="E17" s="51">
        <v>5000</v>
      </c>
      <c r="F17" s="54">
        <v>6310</v>
      </c>
      <c r="G17" s="274">
        <f t="shared" si="0"/>
        <v>126.2</v>
      </c>
    </row>
    <row r="18" spans="1:7" ht="22.5" customHeight="1">
      <c r="A18" s="220">
        <v>600</v>
      </c>
      <c r="B18" s="221"/>
      <c r="C18" s="222"/>
      <c r="D18" s="223" t="s">
        <v>9</v>
      </c>
      <c r="E18" s="224">
        <v>3136</v>
      </c>
      <c r="F18" s="219">
        <v>4240</v>
      </c>
      <c r="G18" s="276">
        <f>F18/E18%</f>
        <v>135.20408163265307</v>
      </c>
    </row>
    <row r="19" spans="1:7" s="49" customFormat="1" ht="18" customHeight="1">
      <c r="A19" s="79"/>
      <c r="B19" s="194">
        <v>60016</v>
      </c>
      <c r="C19" s="74"/>
      <c r="D19" s="50" t="s">
        <v>10</v>
      </c>
      <c r="E19" s="184">
        <v>3136</v>
      </c>
      <c r="F19" s="256">
        <v>4240</v>
      </c>
      <c r="G19" s="274">
        <f>F19/E19%</f>
        <v>135.20408163265307</v>
      </c>
    </row>
    <row r="20" spans="1:11" s="49" customFormat="1" ht="18" customHeight="1">
      <c r="A20" s="79"/>
      <c r="B20" s="194"/>
      <c r="C20" s="74" t="s">
        <v>63</v>
      </c>
      <c r="D20" s="50" t="s">
        <v>7</v>
      </c>
      <c r="E20" s="257">
        <v>3136</v>
      </c>
      <c r="F20" s="255">
        <v>4240</v>
      </c>
      <c r="G20" s="274">
        <f>F20/E20%</f>
        <v>135.20408163265307</v>
      </c>
      <c r="K20" s="291"/>
    </row>
    <row r="21" spans="1:7" ht="23.25" customHeight="1">
      <c r="A21" s="225">
        <v>700</v>
      </c>
      <c r="B21" s="225"/>
      <c r="C21" s="217"/>
      <c r="D21" s="218" t="s">
        <v>11</v>
      </c>
      <c r="E21" s="219">
        <v>635320</v>
      </c>
      <c r="F21" s="219">
        <v>502869</v>
      </c>
      <c r="G21" s="275">
        <f t="shared" si="0"/>
        <v>79.15208084115092</v>
      </c>
    </row>
    <row r="22" spans="1:7" s="49" customFormat="1" ht="18" customHeight="1">
      <c r="A22" s="91"/>
      <c r="B22" s="196">
        <v>70005</v>
      </c>
      <c r="C22" s="11"/>
      <c r="D22" s="50" t="s">
        <v>12</v>
      </c>
      <c r="E22" s="185">
        <f>SUM(E23:E29)</f>
        <v>635320</v>
      </c>
      <c r="F22" s="185">
        <f>SUM(F23:F29)</f>
        <v>502869</v>
      </c>
      <c r="G22" s="274">
        <f t="shared" si="0"/>
        <v>79.15208084115092</v>
      </c>
    </row>
    <row r="23" spans="1:7" s="49" customFormat="1" ht="18" customHeight="1">
      <c r="A23" s="91"/>
      <c r="B23" s="197"/>
      <c r="C23" s="74" t="s">
        <v>65</v>
      </c>
      <c r="D23" s="50" t="s">
        <v>13</v>
      </c>
      <c r="E23" s="55">
        <v>37000</v>
      </c>
      <c r="F23" s="54">
        <v>37127</v>
      </c>
      <c r="G23" s="274">
        <f t="shared" si="0"/>
        <v>100.34324324324324</v>
      </c>
    </row>
    <row r="24" spans="1:7" s="49" customFormat="1" ht="18" customHeight="1">
      <c r="A24" s="91"/>
      <c r="B24" s="197"/>
      <c r="C24" s="74" t="s">
        <v>63</v>
      </c>
      <c r="D24" s="50" t="s">
        <v>7</v>
      </c>
      <c r="E24" s="55">
        <v>2520</v>
      </c>
      <c r="F24" s="54">
        <v>2975</v>
      </c>
      <c r="G24" s="274">
        <f>F24/E24%</f>
        <v>118.05555555555556</v>
      </c>
    </row>
    <row r="25" spans="1:7" s="49" customFormat="1" ht="18" customHeight="1">
      <c r="A25" s="91"/>
      <c r="B25" s="197"/>
      <c r="C25" s="74" t="s">
        <v>64</v>
      </c>
      <c r="D25" s="50" t="s">
        <v>14</v>
      </c>
      <c r="E25" s="55">
        <v>68000</v>
      </c>
      <c r="F25" s="54">
        <v>56738</v>
      </c>
      <c r="G25" s="274">
        <f t="shared" si="0"/>
        <v>83.43823529411765</v>
      </c>
    </row>
    <row r="26" spans="1:7" s="49" customFormat="1" ht="18" customHeight="1">
      <c r="A26" s="91"/>
      <c r="B26" s="197"/>
      <c r="C26" s="74" t="s">
        <v>66</v>
      </c>
      <c r="D26" s="50" t="s">
        <v>16</v>
      </c>
      <c r="E26" s="55">
        <v>5000</v>
      </c>
      <c r="F26" s="54">
        <v>119</v>
      </c>
      <c r="G26" s="274">
        <f t="shared" si="0"/>
        <v>2.3800000000000003</v>
      </c>
    </row>
    <row r="27" spans="1:7" s="49" customFormat="1" ht="18" customHeight="1">
      <c r="A27" s="91"/>
      <c r="B27" s="197"/>
      <c r="C27" s="74" t="s">
        <v>134</v>
      </c>
      <c r="D27" s="50" t="s">
        <v>15</v>
      </c>
      <c r="E27" s="55">
        <v>518950</v>
      </c>
      <c r="F27" s="54">
        <v>400529</v>
      </c>
      <c r="G27" s="274">
        <f t="shared" si="0"/>
        <v>77.18065324212353</v>
      </c>
    </row>
    <row r="28" spans="1:7" s="49" customFormat="1" ht="18" customHeight="1">
      <c r="A28" s="91"/>
      <c r="B28" s="323"/>
      <c r="C28" s="74" t="s">
        <v>111</v>
      </c>
      <c r="D28" s="50" t="s">
        <v>166</v>
      </c>
      <c r="E28" s="55">
        <v>1100</v>
      </c>
      <c r="F28" s="54">
        <v>1981</v>
      </c>
      <c r="G28" s="274">
        <f t="shared" si="0"/>
        <v>180.0909090909091</v>
      </c>
    </row>
    <row r="29" spans="1:7" s="49" customFormat="1" ht="18" customHeight="1">
      <c r="A29" s="174"/>
      <c r="B29" s="198"/>
      <c r="C29" s="175" t="s">
        <v>83</v>
      </c>
      <c r="D29" s="50" t="s">
        <v>34</v>
      </c>
      <c r="E29" s="55">
        <v>2750</v>
      </c>
      <c r="F29" s="54">
        <v>3400</v>
      </c>
      <c r="G29" s="274">
        <v>0</v>
      </c>
    </row>
    <row r="30" spans="1:11" ht="23.25" customHeight="1">
      <c r="A30" s="220">
        <v>750</v>
      </c>
      <c r="B30" s="221"/>
      <c r="C30" s="222"/>
      <c r="D30" s="223" t="s">
        <v>17</v>
      </c>
      <c r="E30" s="226">
        <f>E31+E34+E36</f>
        <v>106000</v>
      </c>
      <c r="F30" s="224">
        <f>F31+F34+F36</f>
        <v>101797</v>
      </c>
      <c r="G30" s="276">
        <f t="shared" si="0"/>
        <v>96.03490566037736</v>
      </c>
      <c r="J30" s="49"/>
      <c r="K30" s="49"/>
    </row>
    <row r="31" spans="1:7" s="49" customFormat="1" ht="18" customHeight="1">
      <c r="A31" s="79"/>
      <c r="B31" s="194">
        <v>75011</v>
      </c>
      <c r="C31" s="74"/>
      <c r="D31" s="50" t="s">
        <v>18</v>
      </c>
      <c r="E31" s="184">
        <v>74000</v>
      </c>
      <c r="F31" s="184">
        <f>SUM(F32:F33)</f>
        <v>74658</v>
      </c>
      <c r="G31" s="277">
        <f>(F31/E31)*100</f>
        <v>100.88918918918918</v>
      </c>
    </row>
    <row r="32" spans="1:7" s="49" customFormat="1" ht="18" customHeight="1">
      <c r="A32" s="79"/>
      <c r="B32" s="194"/>
      <c r="C32" s="74" t="s">
        <v>63</v>
      </c>
      <c r="D32" s="50" t="s">
        <v>20</v>
      </c>
      <c r="E32" s="51"/>
      <c r="F32" s="51">
        <v>658</v>
      </c>
      <c r="G32" s="277">
        <v>0</v>
      </c>
    </row>
    <row r="33" spans="1:7" s="49" customFormat="1" ht="26.25" customHeight="1">
      <c r="A33" s="79"/>
      <c r="B33" s="194"/>
      <c r="C33" s="74" t="s">
        <v>67</v>
      </c>
      <c r="D33" s="6" t="s">
        <v>68</v>
      </c>
      <c r="E33" s="56">
        <v>74000</v>
      </c>
      <c r="F33" s="56">
        <v>74000</v>
      </c>
      <c r="G33" s="278">
        <f>(F33/E33)*100</f>
        <v>100</v>
      </c>
    </row>
    <row r="34" spans="1:7" s="49" customFormat="1" ht="18" customHeight="1">
      <c r="A34" s="79"/>
      <c r="B34" s="194">
        <v>75023</v>
      </c>
      <c r="C34" s="74"/>
      <c r="D34" s="50" t="s">
        <v>19</v>
      </c>
      <c r="E34" s="184">
        <f>SUM(E35:E35)</f>
        <v>10000</v>
      </c>
      <c r="F34" s="184">
        <f>SUM(F35:F35)</f>
        <v>4440</v>
      </c>
      <c r="G34" s="277">
        <f>(F34/E34)*100</f>
        <v>44.4</v>
      </c>
    </row>
    <row r="35" spans="1:7" s="49" customFormat="1" ht="18" customHeight="1">
      <c r="A35" s="79"/>
      <c r="B35" s="199"/>
      <c r="C35" s="74" t="s">
        <v>63</v>
      </c>
      <c r="D35" s="245" t="s">
        <v>20</v>
      </c>
      <c r="E35" s="257">
        <v>10000</v>
      </c>
      <c r="F35" s="257">
        <v>4440</v>
      </c>
      <c r="G35" s="277">
        <f>(F35/E35)*100</f>
        <v>44.4</v>
      </c>
    </row>
    <row r="36" spans="1:8" s="49" customFormat="1" ht="18" customHeight="1">
      <c r="A36" s="79"/>
      <c r="B36" s="349">
        <v>75095</v>
      </c>
      <c r="C36" s="350"/>
      <c r="D36" s="50" t="s">
        <v>46</v>
      </c>
      <c r="E36" s="184">
        <f>SUM(E37:E38)</f>
        <v>22000</v>
      </c>
      <c r="F36" s="184">
        <f>SUM(F37:F38)</f>
        <v>22699</v>
      </c>
      <c r="G36" s="392">
        <f>F36/E36%</f>
        <v>103.17727272727272</v>
      </c>
      <c r="H36" s="183"/>
    </row>
    <row r="37" spans="1:8" s="49" customFormat="1" ht="18" customHeight="1">
      <c r="A37" s="79"/>
      <c r="B37" s="349"/>
      <c r="C37" s="350" t="s">
        <v>181</v>
      </c>
      <c r="D37" s="50" t="s">
        <v>182</v>
      </c>
      <c r="E37" s="51"/>
      <c r="F37" s="51">
        <v>670</v>
      </c>
      <c r="G37" s="392"/>
      <c r="H37" s="183"/>
    </row>
    <row r="38" spans="1:8" s="49" customFormat="1" ht="18" customHeight="1">
      <c r="A38" s="79"/>
      <c r="B38" s="349"/>
      <c r="C38" s="175" t="s">
        <v>111</v>
      </c>
      <c r="D38" s="50" t="s">
        <v>166</v>
      </c>
      <c r="E38" s="51">
        <v>22000</v>
      </c>
      <c r="F38" s="51">
        <v>22029</v>
      </c>
      <c r="G38" s="393">
        <f>F38/E38%</f>
        <v>100.13181818181818</v>
      </c>
      <c r="H38" s="183"/>
    </row>
    <row r="39" spans="1:7" ht="13.5" customHeight="1">
      <c r="A39" s="360">
        <v>751</v>
      </c>
      <c r="B39" s="353"/>
      <c r="C39" s="355"/>
      <c r="D39" s="246" t="s">
        <v>95</v>
      </c>
      <c r="E39" s="357">
        <v>15491</v>
      </c>
      <c r="F39" s="357">
        <f>F41+F43</f>
        <v>15491</v>
      </c>
      <c r="G39" s="351">
        <f>(F39/E39)*100</f>
        <v>100</v>
      </c>
    </row>
    <row r="40" spans="1:7" ht="15" customHeight="1">
      <c r="A40" s="361"/>
      <c r="B40" s="354"/>
      <c r="C40" s="356"/>
      <c r="D40" s="227" t="s">
        <v>21</v>
      </c>
      <c r="E40" s="358"/>
      <c r="F40" s="358"/>
      <c r="G40" s="352"/>
    </row>
    <row r="41" spans="1:7" s="49" customFormat="1" ht="18" customHeight="1">
      <c r="A41" s="79"/>
      <c r="B41" s="194">
        <v>75101</v>
      </c>
      <c r="C41" s="74"/>
      <c r="D41" s="50" t="s">
        <v>22</v>
      </c>
      <c r="E41" s="184">
        <v>1270</v>
      </c>
      <c r="F41" s="184">
        <v>1270</v>
      </c>
      <c r="G41" s="297">
        <f>F41/E41%</f>
        <v>100</v>
      </c>
    </row>
    <row r="42" spans="1:7" s="49" customFormat="1" ht="18" customHeight="1">
      <c r="A42" s="79"/>
      <c r="B42" s="194"/>
      <c r="C42" s="74" t="s">
        <v>67</v>
      </c>
      <c r="D42" s="50" t="s">
        <v>116</v>
      </c>
      <c r="E42" s="54">
        <v>1270</v>
      </c>
      <c r="F42" s="180">
        <v>1270</v>
      </c>
      <c r="G42" s="279">
        <f>F42/E42%</f>
        <v>100</v>
      </c>
    </row>
    <row r="43" spans="1:7" s="49" customFormat="1" ht="18" customHeight="1">
      <c r="A43" s="16"/>
      <c r="B43" s="200">
        <v>75113</v>
      </c>
      <c r="C43" s="123"/>
      <c r="D43" s="64" t="s">
        <v>171</v>
      </c>
      <c r="E43" s="186">
        <v>14221</v>
      </c>
      <c r="F43" s="187">
        <v>14221</v>
      </c>
      <c r="G43" s="279">
        <v>100</v>
      </c>
    </row>
    <row r="44" spans="1:7" s="49" customFormat="1" ht="31.5" customHeight="1">
      <c r="A44" s="181"/>
      <c r="B44" s="201"/>
      <c r="C44" s="127" t="s">
        <v>67</v>
      </c>
      <c r="D44" s="115" t="s">
        <v>116</v>
      </c>
      <c r="E44" s="247">
        <v>14221</v>
      </c>
      <c r="F44" s="104">
        <v>14221</v>
      </c>
      <c r="G44" s="280">
        <v>100</v>
      </c>
    </row>
    <row r="45" spans="1:7" s="63" customFormat="1" ht="23.25" customHeight="1">
      <c r="A45" s="225">
        <v>754</v>
      </c>
      <c r="B45" s="225"/>
      <c r="C45" s="228"/>
      <c r="D45" s="218" t="s">
        <v>103</v>
      </c>
      <c r="E45" s="219">
        <f>E48+E46</f>
        <v>6259</v>
      </c>
      <c r="F45" s="219">
        <f>F46+F48</f>
        <v>6282</v>
      </c>
      <c r="G45" s="275">
        <f>(F45/E45)*100</f>
        <v>100.36747084198754</v>
      </c>
    </row>
    <row r="46" spans="1:7" s="63" customFormat="1" ht="18" customHeight="1">
      <c r="A46" s="16"/>
      <c r="B46" s="200">
        <v>75414</v>
      </c>
      <c r="C46" s="87"/>
      <c r="D46" s="64" t="s">
        <v>104</v>
      </c>
      <c r="E46" s="186">
        <v>500</v>
      </c>
      <c r="F46" s="189">
        <v>500</v>
      </c>
      <c r="G46" s="281">
        <f>F46/E46%</f>
        <v>100</v>
      </c>
    </row>
    <row r="47" spans="1:7" s="49" customFormat="1" ht="22.5" customHeight="1">
      <c r="A47" s="148"/>
      <c r="B47" s="202"/>
      <c r="C47" s="150" t="s">
        <v>67</v>
      </c>
      <c r="D47" s="151" t="s">
        <v>132</v>
      </c>
      <c r="E47" s="152">
        <v>500</v>
      </c>
      <c r="F47" s="118">
        <v>500</v>
      </c>
      <c r="G47" s="282">
        <f>F47/E47%</f>
        <v>100</v>
      </c>
    </row>
    <row r="48" spans="1:7" s="49" customFormat="1" ht="22.5" customHeight="1">
      <c r="A48" s="148"/>
      <c r="B48" s="202">
        <v>75412</v>
      </c>
      <c r="C48" s="150"/>
      <c r="D48" s="151" t="s">
        <v>129</v>
      </c>
      <c r="E48" s="345">
        <v>5759</v>
      </c>
      <c r="F48" s="346">
        <v>5782</v>
      </c>
      <c r="G48" s="331">
        <f>F48/E48%</f>
        <v>100.39937489147421</v>
      </c>
    </row>
    <row r="49" spans="1:7" s="49" customFormat="1" ht="22.5" customHeight="1">
      <c r="A49" s="148"/>
      <c r="B49" s="202"/>
      <c r="C49" s="150" t="s">
        <v>172</v>
      </c>
      <c r="D49" s="151" t="s">
        <v>173</v>
      </c>
      <c r="E49" s="152">
        <v>5759</v>
      </c>
      <c r="F49" s="330">
        <v>5872</v>
      </c>
      <c r="G49" s="332">
        <f>F49/E49%</f>
        <v>101.96214620593852</v>
      </c>
    </row>
    <row r="50" spans="1:7" ht="31.5" customHeight="1">
      <c r="A50" s="229">
        <v>756</v>
      </c>
      <c r="B50" s="221"/>
      <c r="C50" s="230"/>
      <c r="D50" s="231" t="s">
        <v>117</v>
      </c>
      <c r="E50" s="232">
        <f>E51+E54+E61+E73+E75</f>
        <v>5356150</v>
      </c>
      <c r="F50" s="232">
        <f>F75+F73+F61+F54+F51</f>
        <v>5125496</v>
      </c>
      <c r="G50" s="283">
        <f>(F50/E50)*100</f>
        <v>95.6936605584235</v>
      </c>
    </row>
    <row r="51" spans="1:7" s="49" customFormat="1" ht="18" customHeight="1">
      <c r="A51" s="79"/>
      <c r="B51" s="194">
        <v>75601</v>
      </c>
      <c r="C51" s="74"/>
      <c r="D51" s="50" t="s">
        <v>120</v>
      </c>
      <c r="E51" s="184">
        <f>E52+E53</f>
        <v>22000</v>
      </c>
      <c r="F51" s="184">
        <f>SUM(F52:F53)</f>
        <v>24342</v>
      </c>
      <c r="G51" s="277">
        <f>(F51/E51)*100</f>
        <v>110.64545454545454</v>
      </c>
    </row>
    <row r="52" spans="1:7" s="49" customFormat="1" ht="18" customHeight="1">
      <c r="A52" s="79"/>
      <c r="B52" s="194"/>
      <c r="C52" s="74" t="s">
        <v>69</v>
      </c>
      <c r="D52" s="50" t="s">
        <v>121</v>
      </c>
      <c r="E52" s="51">
        <v>20000</v>
      </c>
      <c r="F52" s="51">
        <v>24165</v>
      </c>
      <c r="G52" s="277">
        <f aca="true" t="shared" si="1" ref="G52:G76">(F52/E52)*100</f>
        <v>120.825</v>
      </c>
    </row>
    <row r="53" spans="1:7" s="49" customFormat="1" ht="18" customHeight="1">
      <c r="A53" s="79"/>
      <c r="B53" s="194"/>
      <c r="C53" s="74" t="s">
        <v>70</v>
      </c>
      <c r="D53" s="50" t="s">
        <v>23</v>
      </c>
      <c r="E53" s="51">
        <v>2000</v>
      </c>
      <c r="F53" s="51">
        <v>177</v>
      </c>
      <c r="G53" s="277">
        <f t="shared" si="1"/>
        <v>8.85</v>
      </c>
    </row>
    <row r="54" spans="1:7" s="49" customFormat="1" ht="18" customHeight="1">
      <c r="A54" s="79"/>
      <c r="B54" s="194">
        <v>75615</v>
      </c>
      <c r="C54" s="74"/>
      <c r="D54" s="50" t="s">
        <v>118</v>
      </c>
      <c r="E54" s="184">
        <f>SUM(E55:E60)</f>
        <v>1798500</v>
      </c>
      <c r="F54" s="184">
        <f>SUM(F55:F60)</f>
        <v>1734997</v>
      </c>
      <c r="G54" s="277">
        <f t="shared" si="1"/>
        <v>96.46911314984709</v>
      </c>
    </row>
    <row r="55" spans="1:7" s="49" customFormat="1" ht="18" customHeight="1">
      <c r="A55" s="79"/>
      <c r="B55" s="194"/>
      <c r="C55" s="74" t="s">
        <v>71</v>
      </c>
      <c r="D55" s="50" t="s">
        <v>24</v>
      </c>
      <c r="E55" s="51">
        <v>1307000</v>
      </c>
      <c r="F55" s="51">
        <v>1242332</v>
      </c>
      <c r="G55" s="277">
        <f t="shared" si="1"/>
        <v>95.0521805661821</v>
      </c>
    </row>
    <row r="56" spans="1:7" s="49" customFormat="1" ht="18" customHeight="1">
      <c r="A56" s="79"/>
      <c r="B56" s="194"/>
      <c r="C56" s="74" t="s">
        <v>72</v>
      </c>
      <c r="D56" s="50" t="s">
        <v>25</v>
      </c>
      <c r="E56" s="51">
        <v>100400</v>
      </c>
      <c r="F56" s="51">
        <v>100584</v>
      </c>
      <c r="G56" s="277">
        <f t="shared" si="1"/>
        <v>100.18326693227091</v>
      </c>
    </row>
    <row r="57" spans="1:7" s="49" customFormat="1" ht="18" customHeight="1">
      <c r="A57" s="79"/>
      <c r="B57" s="194"/>
      <c r="C57" s="74" t="s">
        <v>73</v>
      </c>
      <c r="D57" s="50" t="s">
        <v>26</v>
      </c>
      <c r="E57" s="51">
        <v>370000</v>
      </c>
      <c r="F57" s="51">
        <v>375189</v>
      </c>
      <c r="G57" s="277">
        <f t="shared" si="1"/>
        <v>101.40243243243243</v>
      </c>
    </row>
    <row r="58" spans="1:7" s="49" customFormat="1" ht="18" customHeight="1">
      <c r="A58" s="79"/>
      <c r="B58" s="194"/>
      <c r="C58" s="74" t="s">
        <v>74</v>
      </c>
      <c r="D58" s="50" t="s">
        <v>27</v>
      </c>
      <c r="E58" s="51">
        <v>14100</v>
      </c>
      <c r="F58" s="51">
        <v>14702</v>
      </c>
      <c r="G58" s="277">
        <f t="shared" si="1"/>
        <v>104.2695035460993</v>
      </c>
    </row>
    <row r="59" spans="1:7" s="49" customFormat="1" ht="18" customHeight="1">
      <c r="A59" s="79"/>
      <c r="B59" s="194"/>
      <c r="C59" s="74" t="s">
        <v>75</v>
      </c>
      <c r="D59" s="50" t="s">
        <v>28</v>
      </c>
      <c r="E59" s="51">
        <v>3000</v>
      </c>
      <c r="F59" s="51">
        <v>400</v>
      </c>
      <c r="G59" s="277">
        <f t="shared" si="1"/>
        <v>13.333333333333334</v>
      </c>
    </row>
    <row r="60" spans="1:7" s="49" customFormat="1" ht="18" customHeight="1">
      <c r="A60" s="79"/>
      <c r="B60" s="194"/>
      <c r="C60" s="74" t="s">
        <v>70</v>
      </c>
      <c r="D60" s="50" t="s">
        <v>84</v>
      </c>
      <c r="E60" s="51">
        <v>4000</v>
      </c>
      <c r="F60" s="51">
        <v>1790</v>
      </c>
      <c r="G60" s="277">
        <f t="shared" si="1"/>
        <v>44.75</v>
      </c>
    </row>
    <row r="61" spans="1:7" s="49" customFormat="1" ht="18" customHeight="1">
      <c r="A61" s="79"/>
      <c r="B61" s="194">
        <v>75616</v>
      </c>
      <c r="C61" s="74"/>
      <c r="D61" s="50" t="s">
        <v>119</v>
      </c>
      <c r="E61" s="184">
        <f>SUM(E62:E72)</f>
        <v>1641344</v>
      </c>
      <c r="F61" s="184">
        <f>SUM(F62:F72)</f>
        <v>1641033</v>
      </c>
      <c r="G61" s="277">
        <f t="shared" si="1"/>
        <v>99.98105211339</v>
      </c>
    </row>
    <row r="62" spans="1:7" s="49" customFormat="1" ht="18" customHeight="1">
      <c r="A62" s="79"/>
      <c r="B62" s="194"/>
      <c r="C62" s="74" t="s">
        <v>71</v>
      </c>
      <c r="D62" s="50" t="s">
        <v>24</v>
      </c>
      <c r="E62" s="51">
        <v>950000</v>
      </c>
      <c r="F62" s="51">
        <v>937582</v>
      </c>
      <c r="G62" s="277">
        <f t="shared" si="1"/>
        <v>98.69284210526315</v>
      </c>
    </row>
    <row r="63" spans="1:7" s="49" customFormat="1" ht="18" customHeight="1">
      <c r="A63" s="79"/>
      <c r="B63" s="194"/>
      <c r="C63" s="74" t="s">
        <v>72</v>
      </c>
      <c r="D63" s="50" t="s">
        <v>25</v>
      </c>
      <c r="E63" s="51">
        <v>333244</v>
      </c>
      <c r="F63" s="51">
        <v>341366</v>
      </c>
      <c r="G63" s="277">
        <f t="shared" si="1"/>
        <v>102.43725318385329</v>
      </c>
    </row>
    <row r="64" spans="1:7" s="49" customFormat="1" ht="18" customHeight="1">
      <c r="A64" s="79"/>
      <c r="B64" s="194"/>
      <c r="C64" s="74" t="s">
        <v>73</v>
      </c>
      <c r="D64" s="50" t="s">
        <v>26</v>
      </c>
      <c r="E64" s="51">
        <v>13000</v>
      </c>
      <c r="F64" s="51">
        <v>12210</v>
      </c>
      <c r="G64" s="277">
        <f t="shared" si="1"/>
        <v>93.92307692307692</v>
      </c>
    </row>
    <row r="65" spans="1:7" s="49" customFormat="1" ht="18" customHeight="1">
      <c r="A65" s="79"/>
      <c r="B65" s="194"/>
      <c r="C65" s="74" t="s">
        <v>74</v>
      </c>
      <c r="D65" s="50" t="s">
        <v>27</v>
      </c>
      <c r="E65" s="51">
        <v>97000</v>
      </c>
      <c r="F65" s="51">
        <v>98208</v>
      </c>
      <c r="G65" s="277">
        <f t="shared" si="1"/>
        <v>101.24536082474226</v>
      </c>
    </row>
    <row r="66" spans="1:7" s="49" customFormat="1" ht="18" customHeight="1">
      <c r="A66" s="79"/>
      <c r="B66" s="194"/>
      <c r="C66" s="74" t="s">
        <v>77</v>
      </c>
      <c r="D66" s="50" t="s">
        <v>30</v>
      </c>
      <c r="E66" s="51">
        <v>15000</v>
      </c>
      <c r="F66" s="51">
        <v>10351</v>
      </c>
      <c r="G66" s="277">
        <f t="shared" si="1"/>
        <v>69.00666666666667</v>
      </c>
    </row>
    <row r="67" spans="1:7" s="49" customFormat="1" ht="18" customHeight="1">
      <c r="A67" s="79"/>
      <c r="B67" s="194"/>
      <c r="C67" s="74" t="s">
        <v>78</v>
      </c>
      <c r="D67" s="50" t="s">
        <v>160</v>
      </c>
      <c r="E67" s="51">
        <v>6000</v>
      </c>
      <c r="F67" s="51">
        <v>6192</v>
      </c>
      <c r="G67" s="277">
        <f t="shared" si="1"/>
        <v>103.2</v>
      </c>
    </row>
    <row r="68" spans="1:7" s="49" customFormat="1" ht="18" customHeight="1">
      <c r="A68" s="79"/>
      <c r="B68" s="194"/>
      <c r="C68" s="74" t="s">
        <v>79</v>
      </c>
      <c r="D68" s="50" t="s">
        <v>82</v>
      </c>
      <c r="E68" s="51">
        <v>9000</v>
      </c>
      <c r="F68" s="51">
        <v>6282</v>
      </c>
      <c r="G68" s="277">
        <f t="shared" si="1"/>
        <v>69.8</v>
      </c>
    </row>
    <row r="69" spans="1:7" s="49" customFormat="1" ht="18" customHeight="1">
      <c r="A69" s="79"/>
      <c r="B69" s="194"/>
      <c r="C69" s="74" t="s">
        <v>80</v>
      </c>
      <c r="D69" s="50" t="s">
        <v>32</v>
      </c>
      <c r="E69" s="51">
        <v>42000</v>
      </c>
      <c r="F69" s="51">
        <v>42801</v>
      </c>
      <c r="G69" s="277">
        <f t="shared" si="1"/>
        <v>101.90714285714286</v>
      </c>
    </row>
    <row r="70" spans="1:7" s="49" customFormat="1" ht="18" customHeight="1">
      <c r="A70" s="79"/>
      <c r="B70" s="194"/>
      <c r="C70" s="74" t="s">
        <v>75</v>
      </c>
      <c r="D70" s="50" t="s">
        <v>28</v>
      </c>
      <c r="E70" s="51">
        <v>3000</v>
      </c>
      <c r="F70" s="51">
        <v>388</v>
      </c>
      <c r="G70" s="277">
        <f t="shared" si="1"/>
        <v>12.933333333333334</v>
      </c>
    </row>
    <row r="71" spans="1:7" s="49" customFormat="1" ht="18" customHeight="1">
      <c r="A71" s="79"/>
      <c r="B71" s="194"/>
      <c r="C71" s="74" t="s">
        <v>76</v>
      </c>
      <c r="D71" s="50" t="s">
        <v>29</v>
      </c>
      <c r="E71" s="51">
        <v>157000</v>
      </c>
      <c r="F71" s="51">
        <v>167005</v>
      </c>
      <c r="G71" s="277">
        <f t="shared" si="1"/>
        <v>106.37261146496814</v>
      </c>
    </row>
    <row r="72" spans="1:7" s="49" customFormat="1" ht="18" customHeight="1">
      <c r="A72" s="79"/>
      <c r="B72" s="203"/>
      <c r="C72" s="74" t="s">
        <v>70</v>
      </c>
      <c r="D72" s="50" t="s">
        <v>84</v>
      </c>
      <c r="E72" s="51">
        <v>16100</v>
      </c>
      <c r="F72" s="51">
        <v>18648</v>
      </c>
      <c r="G72" s="277">
        <f t="shared" si="1"/>
        <v>115.82608695652175</v>
      </c>
    </row>
    <row r="73" spans="1:7" s="49" customFormat="1" ht="18" customHeight="1">
      <c r="A73" s="79"/>
      <c r="B73" s="194">
        <v>75618</v>
      </c>
      <c r="C73" s="74"/>
      <c r="D73" s="50" t="s">
        <v>141</v>
      </c>
      <c r="E73" s="184">
        <v>37000</v>
      </c>
      <c r="F73" s="184">
        <v>30400</v>
      </c>
      <c r="G73" s="277">
        <f t="shared" si="1"/>
        <v>82.16216216216216</v>
      </c>
    </row>
    <row r="74" spans="1:7" s="49" customFormat="1" ht="18" customHeight="1">
      <c r="A74" s="79"/>
      <c r="B74" s="194"/>
      <c r="C74" s="74" t="s">
        <v>85</v>
      </c>
      <c r="D74" s="50" t="s">
        <v>35</v>
      </c>
      <c r="E74" s="51">
        <v>37000</v>
      </c>
      <c r="F74" s="51">
        <v>30400</v>
      </c>
      <c r="G74" s="277">
        <f t="shared" si="1"/>
        <v>82.16216216216216</v>
      </c>
    </row>
    <row r="75" spans="1:7" s="49" customFormat="1" ht="18" customHeight="1">
      <c r="A75" s="79"/>
      <c r="B75" s="194">
        <v>75621</v>
      </c>
      <c r="C75" s="74"/>
      <c r="D75" s="50" t="s">
        <v>36</v>
      </c>
      <c r="E75" s="184">
        <f>SUM(E76:E77)</f>
        <v>1857306</v>
      </c>
      <c r="F75" s="184">
        <f>F77+F76</f>
        <v>1694724</v>
      </c>
      <c r="G75" s="277">
        <f>F75/E75%</f>
        <v>91.24635358955389</v>
      </c>
    </row>
    <row r="76" spans="1:7" s="49" customFormat="1" ht="18" customHeight="1">
      <c r="A76" s="79"/>
      <c r="B76" s="195"/>
      <c r="C76" s="74" t="s">
        <v>86</v>
      </c>
      <c r="D76" s="50" t="s">
        <v>37</v>
      </c>
      <c r="E76" s="51">
        <v>1836786</v>
      </c>
      <c r="F76" s="51">
        <v>1669645</v>
      </c>
      <c r="G76" s="277">
        <f t="shared" si="1"/>
        <v>90.90035529451988</v>
      </c>
    </row>
    <row r="77" spans="1:7" s="49" customFormat="1" ht="18" customHeight="1">
      <c r="A77" s="79"/>
      <c r="B77" s="195"/>
      <c r="C77" s="74" t="s">
        <v>87</v>
      </c>
      <c r="D77" s="50" t="s">
        <v>38</v>
      </c>
      <c r="E77" s="51">
        <v>20520</v>
      </c>
      <c r="F77" s="51">
        <v>25079</v>
      </c>
      <c r="G77" s="277">
        <f>F77/E77%</f>
        <v>122.21734892787525</v>
      </c>
    </row>
    <row r="78" spans="1:7" ht="23.25" customHeight="1">
      <c r="A78" s="220">
        <v>758</v>
      </c>
      <c r="B78" s="221"/>
      <c r="C78" s="230"/>
      <c r="D78" s="223" t="s">
        <v>39</v>
      </c>
      <c r="E78" s="226">
        <f>E79+E81+E83+E88</f>
        <v>8064506</v>
      </c>
      <c r="F78" s="226">
        <f>F79+F81+F83+F86+F88</f>
        <v>8064584</v>
      </c>
      <c r="G78" s="275">
        <f>(F78/E78)*100</f>
        <v>100.0009672012148</v>
      </c>
    </row>
    <row r="79" spans="1:8" s="49" customFormat="1" ht="18" customHeight="1">
      <c r="A79" s="79"/>
      <c r="B79" s="194">
        <v>75801</v>
      </c>
      <c r="C79" s="74"/>
      <c r="D79" s="50" t="s">
        <v>142</v>
      </c>
      <c r="E79" s="184">
        <v>5317082</v>
      </c>
      <c r="F79" s="184">
        <v>5317082</v>
      </c>
      <c r="G79" s="277">
        <f aca="true" t="shared" si="2" ref="G79:G90">(F79/E79)*100</f>
        <v>100</v>
      </c>
      <c r="H79" s="58"/>
    </row>
    <row r="80" spans="1:7" s="49" customFormat="1" ht="18" customHeight="1">
      <c r="A80" s="79"/>
      <c r="B80" s="194"/>
      <c r="C80" s="74" t="s">
        <v>88</v>
      </c>
      <c r="D80" s="50" t="s">
        <v>40</v>
      </c>
      <c r="E80" s="51">
        <v>5317082</v>
      </c>
      <c r="F80" s="51">
        <v>5317082</v>
      </c>
      <c r="G80" s="277">
        <f t="shared" si="2"/>
        <v>100</v>
      </c>
    </row>
    <row r="81" spans="1:7" s="49" customFormat="1" ht="18" customHeight="1">
      <c r="A81" s="79"/>
      <c r="B81" s="194">
        <v>75807</v>
      </c>
      <c r="C81" s="74"/>
      <c r="D81" s="50" t="s">
        <v>143</v>
      </c>
      <c r="E81" s="184">
        <v>2651077</v>
      </c>
      <c r="F81" s="184">
        <v>2651077</v>
      </c>
      <c r="G81" s="277">
        <f t="shared" si="2"/>
        <v>100</v>
      </c>
    </row>
    <row r="82" spans="1:7" s="49" customFormat="1" ht="18" customHeight="1">
      <c r="A82" s="79"/>
      <c r="B82" s="194"/>
      <c r="C82" s="74" t="s">
        <v>88</v>
      </c>
      <c r="D82" s="50" t="s">
        <v>41</v>
      </c>
      <c r="E82" s="51">
        <v>2651077</v>
      </c>
      <c r="F82" s="51">
        <v>2651077</v>
      </c>
      <c r="G82" s="277">
        <f t="shared" si="2"/>
        <v>100</v>
      </c>
    </row>
    <row r="83" spans="1:7" s="49" customFormat="1" ht="18" customHeight="1">
      <c r="A83" s="79"/>
      <c r="B83" s="194">
        <v>75814</v>
      </c>
      <c r="C83" s="74"/>
      <c r="D83" s="50" t="s">
        <v>42</v>
      </c>
      <c r="E83" s="184">
        <f>SUM(E84:E85)</f>
        <v>56143</v>
      </c>
      <c r="F83" s="184">
        <f>SUM(F84:F85)</f>
        <v>56221</v>
      </c>
      <c r="G83" s="277">
        <f>F83/E83%</f>
        <v>100.13893094419608</v>
      </c>
    </row>
    <row r="84" spans="1:7" s="49" customFormat="1" ht="18" customHeight="1">
      <c r="A84" s="79"/>
      <c r="B84" s="194"/>
      <c r="C84" s="74" t="s">
        <v>83</v>
      </c>
      <c r="D84" s="50" t="s">
        <v>34</v>
      </c>
      <c r="E84" s="257"/>
      <c r="F84" s="257">
        <v>78</v>
      </c>
      <c r="G84" s="277"/>
    </row>
    <row r="85" spans="1:7" s="49" customFormat="1" ht="18" customHeight="1">
      <c r="A85" s="79"/>
      <c r="B85" s="194"/>
      <c r="C85" s="74" t="s">
        <v>149</v>
      </c>
      <c r="D85" s="50" t="s">
        <v>150</v>
      </c>
      <c r="E85" s="51">
        <v>56143</v>
      </c>
      <c r="F85" s="51">
        <v>56143</v>
      </c>
      <c r="G85" s="277">
        <f>F85/E85%</f>
        <v>100.00000000000001</v>
      </c>
    </row>
    <row r="86" spans="1:7" s="49" customFormat="1" ht="18" customHeight="1">
      <c r="A86" s="79"/>
      <c r="B86" s="194">
        <v>75816</v>
      </c>
      <c r="C86" s="74"/>
      <c r="D86" s="50" t="s">
        <v>179</v>
      </c>
      <c r="E86" s="347">
        <v>0</v>
      </c>
      <c r="F86" s="347"/>
      <c r="G86" s="348"/>
    </row>
    <row r="87" spans="1:7" s="49" customFormat="1" ht="18" customHeight="1">
      <c r="A87" s="79"/>
      <c r="B87" s="194"/>
      <c r="C87" s="74" t="s">
        <v>169</v>
      </c>
      <c r="D87" s="50" t="s">
        <v>170</v>
      </c>
      <c r="E87" s="51">
        <v>0</v>
      </c>
      <c r="F87" s="51"/>
      <c r="G87" s="277"/>
    </row>
    <row r="88" spans="1:7" s="49" customFormat="1" ht="18" customHeight="1">
      <c r="A88" s="79"/>
      <c r="B88" s="194">
        <v>75831</v>
      </c>
      <c r="C88" s="74"/>
      <c r="D88" s="50" t="s">
        <v>144</v>
      </c>
      <c r="E88" s="184">
        <v>40204</v>
      </c>
      <c r="F88" s="184">
        <v>40204</v>
      </c>
      <c r="G88" s="277">
        <f t="shared" si="2"/>
        <v>100</v>
      </c>
    </row>
    <row r="89" spans="1:7" s="49" customFormat="1" ht="18" customHeight="1">
      <c r="A89" s="79"/>
      <c r="B89" s="194"/>
      <c r="C89" s="74" t="s">
        <v>88</v>
      </c>
      <c r="D89" s="50" t="s">
        <v>41</v>
      </c>
      <c r="E89" s="51">
        <v>40204</v>
      </c>
      <c r="F89" s="51">
        <v>40204</v>
      </c>
      <c r="G89" s="277">
        <f t="shared" si="2"/>
        <v>100</v>
      </c>
    </row>
    <row r="90" spans="1:7" ht="22.5" customHeight="1">
      <c r="A90" s="225">
        <v>801</v>
      </c>
      <c r="B90" s="221"/>
      <c r="C90" s="230"/>
      <c r="D90" s="223" t="s">
        <v>43</v>
      </c>
      <c r="E90" s="226">
        <f>E91+E95+E97</f>
        <v>1300316</v>
      </c>
      <c r="F90" s="226">
        <f>F91+F95+F97</f>
        <v>1275670</v>
      </c>
      <c r="G90" s="284">
        <f t="shared" si="2"/>
        <v>98.10461457061207</v>
      </c>
    </row>
    <row r="91" spans="1:9" s="49" customFormat="1" ht="18" customHeight="1">
      <c r="A91" s="79"/>
      <c r="B91" s="194">
        <v>80101</v>
      </c>
      <c r="C91" s="74"/>
      <c r="D91" s="50" t="s">
        <v>44</v>
      </c>
      <c r="E91" s="184">
        <f>SUM(E92:E94)</f>
        <v>1159920</v>
      </c>
      <c r="F91" s="186">
        <f>SUM(F92:F94)</f>
        <v>1159920</v>
      </c>
      <c r="G91" s="274">
        <f aca="true" t="shared" si="3" ref="G91:G105">(F91/E91)*100</f>
        <v>100</v>
      </c>
      <c r="H91" s="183"/>
      <c r="I91" s="132"/>
    </row>
    <row r="92" spans="1:9" s="49" customFormat="1" ht="18" customHeight="1">
      <c r="A92" s="60"/>
      <c r="B92" s="204"/>
      <c r="C92" s="126" t="s">
        <v>89</v>
      </c>
      <c r="D92" s="248" t="s">
        <v>45</v>
      </c>
      <c r="E92" s="305">
        <v>3920</v>
      </c>
      <c r="F92" s="255">
        <v>3920</v>
      </c>
      <c r="G92" s="274">
        <f>F92/E92%</f>
        <v>99.99999999999999</v>
      </c>
      <c r="H92" s="132"/>
      <c r="I92" s="132"/>
    </row>
    <row r="93" spans="1:9" s="49" customFormat="1" ht="18" customHeight="1">
      <c r="A93" s="60"/>
      <c r="B93" s="204"/>
      <c r="C93" s="62" t="s">
        <v>90</v>
      </c>
      <c r="D93" s="64" t="s">
        <v>184</v>
      </c>
      <c r="E93" s="292">
        <v>6000</v>
      </c>
      <c r="F93" s="255">
        <v>6000</v>
      </c>
      <c r="G93" s="274">
        <f>F93/E93%</f>
        <v>100</v>
      </c>
      <c r="H93" s="132"/>
      <c r="I93" s="132"/>
    </row>
    <row r="94" spans="1:8" s="49" customFormat="1" ht="18" customHeight="1">
      <c r="A94" s="16"/>
      <c r="B94" s="46"/>
      <c r="C94" s="45" t="s">
        <v>174</v>
      </c>
      <c r="D94" s="47" t="s">
        <v>183</v>
      </c>
      <c r="E94" s="59">
        <v>1150000</v>
      </c>
      <c r="F94" s="59">
        <v>1150000</v>
      </c>
      <c r="G94" s="274">
        <f t="shared" si="3"/>
        <v>100</v>
      </c>
      <c r="H94" s="132"/>
    </row>
    <row r="95" spans="1:7" s="49" customFormat="1" ht="18" customHeight="1">
      <c r="A95" s="79"/>
      <c r="B95" s="194">
        <v>80104</v>
      </c>
      <c r="C95" s="74"/>
      <c r="D95" s="50" t="s">
        <v>58</v>
      </c>
      <c r="E95" s="184">
        <v>140000</v>
      </c>
      <c r="F95" s="186">
        <v>115354</v>
      </c>
      <c r="G95" s="274">
        <f t="shared" si="3"/>
        <v>82.39571428571428</v>
      </c>
    </row>
    <row r="96" spans="1:7" s="49" customFormat="1" ht="18" customHeight="1">
      <c r="A96" s="79"/>
      <c r="B96" s="194"/>
      <c r="C96" s="74" t="s">
        <v>89</v>
      </c>
      <c r="D96" s="50" t="s">
        <v>45</v>
      </c>
      <c r="E96" s="182">
        <v>140000</v>
      </c>
      <c r="F96" s="54">
        <v>115354</v>
      </c>
      <c r="G96" s="274">
        <f t="shared" si="3"/>
        <v>82.39571428571428</v>
      </c>
    </row>
    <row r="97" spans="1:7" s="49" customFormat="1" ht="18" customHeight="1">
      <c r="A97" s="60"/>
      <c r="B97" s="204">
        <v>80195</v>
      </c>
      <c r="C97" s="123"/>
      <c r="D97" s="64" t="s">
        <v>46</v>
      </c>
      <c r="E97" s="187">
        <f>E99+E98</f>
        <v>396</v>
      </c>
      <c r="F97" s="186">
        <f>SUM(F98:F99)</f>
        <v>396</v>
      </c>
      <c r="G97" s="274">
        <f t="shared" si="3"/>
        <v>100</v>
      </c>
    </row>
    <row r="98" spans="1:7" s="49" customFormat="1" ht="18" customHeight="1">
      <c r="A98" s="60"/>
      <c r="B98" s="204"/>
      <c r="C98" s="123" t="s">
        <v>63</v>
      </c>
      <c r="D98" s="64" t="s">
        <v>7</v>
      </c>
      <c r="E98" s="187">
        <v>0</v>
      </c>
      <c r="F98" s="255"/>
      <c r="G98" s="274"/>
    </row>
    <row r="99" spans="1:7" s="49" customFormat="1" ht="18" customHeight="1">
      <c r="A99" s="125"/>
      <c r="B99" s="205"/>
      <c r="C99" s="123" t="s">
        <v>90</v>
      </c>
      <c r="D99" s="173" t="s">
        <v>151</v>
      </c>
      <c r="E99" s="104">
        <v>396</v>
      </c>
      <c r="F99" s="54">
        <v>396</v>
      </c>
      <c r="G99" s="274">
        <f t="shared" si="3"/>
        <v>100</v>
      </c>
    </row>
    <row r="100" spans="1:7" ht="23.25" customHeight="1">
      <c r="A100" s="225">
        <v>851</v>
      </c>
      <c r="B100" s="225"/>
      <c r="C100" s="233"/>
      <c r="D100" s="218" t="s">
        <v>47</v>
      </c>
      <c r="E100" s="219">
        <f>E103+E101</f>
        <v>160568</v>
      </c>
      <c r="F100" s="234">
        <f>F101+F103</f>
        <v>186670</v>
      </c>
      <c r="G100" s="285">
        <f t="shared" si="3"/>
        <v>116.25604105425738</v>
      </c>
    </row>
    <row r="101" spans="1:7" s="49" customFormat="1" ht="18" customHeight="1">
      <c r="A101" s="79"/>
      <c r="B101" s="194">
        <v>85154</v>
      </c>
      <c r="C101" s="74"/>
      <c r="D101" s="50" t="s">
        <v>48</v>
      </c>
      <c r="E101" s="184">
        <v>160000</v>
      </c>
      <c r="F101" s="184">
        <v>186102</v>
      </c>
      <c r="G101" s="274">
        <f t="shared" si="3"/>
        <v>116.31375</v>
      </c>
    </row>
    <row r="102" spans="1:7" s="49" customFormat="1" ht="18" customHeight="1">
      <c r="A102" s="60"/>
      <c r="B102" s="194"/>
      <c r="C102" s="126" t="s">
        <v>91</v>
      </c>
      <c r="D102" s="124" t="s">
        <v>49</v>
      </c>
      <c r="E102" s="128">
        <v>160000</v>
      </c>
      <c r="F102" s="54">
        <v>186102</v>
      </c>
      <c r="G102" s="274">
        <f t="shared" si="3"/>
        <v>116.31375</v>
      </c>
    </row>
    <row r="103" spans="1:7" s="49" customFormat="1" ht="18" customHeight="1">
      <c r="A103" s="60"/>
      <c r="B103" s="194">
        <v>85195</v>
      </c>
      <c r="C103" s="308"/>
      <c r="D103" s="248" t="s">
        <v>46</v>
      </c>
      <c r="E103" s="310">
        <v>568</v>
      </c>
      <c r="F103" s="311">
        <v>568</v>
      </c>
      <c r="G103" s="312">
        <f>F103/E103%</f>
        <v>100</v>
      </c>
    </row>
    <row r="104" spans="1:7" s="49" customFormat="1" ht="18" customHeight="1">
      <c r="A104" s="125"/>
      <c r="B104" s="194"/>
      <c r="C104" s="309" t="s">
        <v>67</v>
      </c>
      <c r="D104" s="307" t="s">
        <v>161</v>
      </c>
      <c r="E104" s="306">
        <v>568</v>
      </c>
      <c r="F104" s="54">
        <v>568</v>
      </c>
      <c r="G104" s="274">
        <f>F104/E104%</f>
        <v>100</v>
      </c>
    </row>
    <row r="105" spans="1:7" ht="24" customHeight="1">
      <c r="A105" s="220">
        <v>852</v>
      </c>
      <c r="B105" s="221"/>
      <c r="C105" s="230"/>
      <c r="D105" s="223" t="s">
        <v>50</v>
      </c>
      <c r="E105" s="226">
        <f>E106+E110+E113+E116+E118+E120</f>
        <v>3752620</v>
      </c>
      <c r="F105" s="226">
        <f>F106+F110+F113+F116+F118+F120</f>
        <v>3752863</v>
      </c>
      <c r="G105" s="285">
        <f t="shared" si="3"/>
        <v>100.0064754758009</v>
      </c>
    </row>
    <row r="106" spans="1:7" s="49" customFormat="1" ht="18" customHeight="1">
      <c r="A106" s="79"/>
      <c r="B106" s="194">
        <v>85212</v>
      </c>
      <c r="C106" s="74"/>
      <c r="D106" s="50" t="s">
        <v>92</v>
      </c>
      <c r="E106" s="184">
        <f>SUM(E107:E109)</f>
        <v>2936633</v>
      </c>
      <c r="F106" s="184">
        <f>SUM(F107:F109)</f>
        <v>2935455</v>
      </c>
      <c r="G106" s="279">
        <f>(F106/E106)*100</f>
        <v>99.95988603274566</v>
      </c>
    </row>
    <row r="107" spans="1:7" s="49" customFormat="1" ht="18" customHeight="1">
      <c r="A107" s="79"/>
      <c r="B107" s="194"/>
      <c r="C107" s="74" t="s">
        <v>83</v>
      </c>
      <c r="D107" s="50" t="s">
        <v>34</v>
      </c>
      <c r="E107" s="257">
        <v>1000</v>
      </c>
      <c r="F107" s="257"/>
      <c r="G107" s="279"/>
    </row>
    <row r="108" spans="1:7" s="49" customFormat="1" ht="18" customHeight="1">
      <c r="A108" s="79"/>
      <c r="B108" s="194"/>
      <c r="C108" s="74" t="s">
        <v>111</v>
      </c>
      <c r="D108" s="50" t="s">
        <v>7</v>
      </c>
      <c r="E108" s="51">
        <v>9200</v>
      </c>
      <c r="F108" s="51">
        <v>10322</v>
      </c>
      <c r="G108" s="279" t="s">
        <v>101</v>
      </c>
    </row>
    <row r="109" spans="1:7" s="49" customFormat="1" ht="18" customHeight="1">
      <c r="A109" s="79"/>
      <c r="B109" s="194"/>
      <c r="C109" s="74" t="s">
        <v>67</v>
      </c>
      <c r="D109" s="50" t="s">
        <v>51</v>
      </c>
      <c r="E109" s="51">
        <v>2926433</v>
      </c>
      <c r="F109" s="51">
        <v>2925133</v>
      </c>
      <c r="G109" s="279">
        <f>(F109/E109)*100</f>
        <v>99.9555773188725</v>
      </c>
    </row>
    <row r="110" spans="1:7" s="49" customFormat="1" ht="18" customHeight="1">
      <c r="A110" s="79"/>
      <c r="B110" s="194">
        <v>85213</v>
      </c>
      <c r="C110" s="74"/>
      <c r="D110" s="50" t="s">
        <v>100</v>
      </c>
      <c r="E110" s="184">
        <f>SUM(E111:E112)</f>
        <v>22145</v>
      </c>
      <c r="F110" s="184">
        <f>SUM(F111:F112)</f>
        <v>22072</v>
      </c>
      <c r="G110" s="279">
        <f aca="true" t="shared" si="4" ref="G110:G123">(F110/E110)*100</f>
        <v>99.67035448182435</v>
      </c>
    </row>
    <row r="111" spans="1:7" s="49" customFormat="1" ht="18" customHeight="1">
      <c r="A111" s="79"/>
      <c r="B111" s="194"/>
      <c r="C111" s="74" t="s">
        <v>67</v>
      </c>
      <c r="D111" s="50" t="s">
        <v>52</v>
      </c>
      <c r="E111" s="51">
        <v>13980</v>
      </c>
      <c r="F111" s="51">
        <v>13907</v>
      </c>
      <c r="G111" s="279">
        <f>F111/E111%</f>
        <v>99.47782546494992</v>
      </c>
    </row>
    <row r="112" spans="1:7" s="49" customFormat="1" ht="18" customHeight="1">
      <c r="A112" s="79"/>
      <c r="B112" s="194"/>
      <c r="C112" s="74" t="s">
        <v>90</v>
      </c>
      <c r="D112" s="50" t="s">
        <v>178</v>
      </c>
      <c r="E112" s="51">
        <v>8165</v>
      </c>
      <c r="F112" s="51">
        <v>8165</v>
      </c>
      <c r="G112" s="279">
        <f>F112/E112%</f>
        <v>100</v>
      </c>
    </row>
    <row r="113" spans="1:7" s="49" customFormat="1" ht="18" customHeight="1">
      <c r="A113" s="79"/>
      <c r="B113" s="194">
        <v>85214</v>
      </c>
      <c r="C113" s="74"/>
      <c r="D113" s="50" t="s">
        <v>97</v>
      </c>
      <c r="E113" s="184">
        <f>E115+E114</f>
        <v>404060</v>
      </c>
      <c r="F113" s="184">
        <f>F115+F114</f>
        <v>404060</v>
      </c>
      <c r="G113" s="279">
        <v>100</v>
      </c>
    </row>
    <row r="114" spans="1:7" s="49" customFormat="1" ht="18" customHeight="1">
      <c r="A114" s="79"/>
      <c r="B114" s="194"/>
      <c r="C114" s="74" t="s">
        <v>67</v>
      </c>
      <c r="D114" s="50" t="s">
        <v>54</v>
      </c>
      <c r="E114" s="51">
        <v>108304</v>
      </c>
      <c r="F114" s="51">
        <v>108304</v>
      </c>
      <c r="G114" s="279">
        <f t="shared" si="4"/>
        <v>100</v>
      </c>
    </row>
    <row r="115" spans="1:7" s="49" customFormat="1" ht="18" customHeight="1">
      <c r="A115" s="79"/>
      <c r="B115" s="194"/>
      <c r="C115" s="74" t="s">
        <v>90</v>
      </c>
      <c r="D115" s="50" t="s">
        <v>53</v>
      </c>
      <c r="E115" s="51">
        <v>295756</v>
      </c>
      <c r="F115" s="51">
        <v>295756</v>
      </c>
      <c r="G115" s="279">
        <f t="shared" si="4"/>
        <v>100</v>
      </c>
    </row>
    <row r="116" spans="1:7" s="49" customFormat="1" ht="18" customHeight="1">
      <c r="A116" s="79"/>
      <c r="B116" s="194">
        <v>85219</v>
      </c>
      <c r="C116" s="74"/>
      <c r="D116" s="50" t="s">
        <v>55</v>
      </c>
      <c r="E116" s="184">
        <v>118759</v>
      </c>
      <c r="F116" s="184">
        <v>118759</v>
      </c>
      <c r="G116" s="279">
        <f t="shared" si="4"/>
        <v>100</v>
      </c>
    </row>
    <row r="117" spans="1:7" s="49" customFormat="1" ht="18" customHeight="1">
      <c r="A117" s="79"/>
      <c r="B117" s="194"/>
      <c r="C117" s="74" t="s">
        <v>90</v>
      </c>
      <c r="D117" s="50" t="s">
        <v>53</v>
      </c>
      <c r="E117" s="51">
        <v>118759</v>
      </c>
      <c r="F117" s="51">
        <v>118759</v>
      </c>
      <c r="G117" s="279">
        <f t="shared" si="4"/>
        <v>100</v>
      </c>
    </row>
    <row r="118" spans="1:7" s="49" customFormat="1" ht="18" customHeight="1">
      <c r="A118" s="79"/>
      <c r="B118" s="194">
        <v>85228</v>
      </c>
      <c r="C118" s="74"/>
      <c r="D118" s="50" t="s">
        <v>56</v>
      </c>
      <c r="E118" s="184">
        <v>20000</v>
      </c>
      <c r="F118" s="184">
        <v>21628</v>
      </c>
      <c r="G118" s="279">
        <f t="shared" si="4"/>
        <v>108.13999999999999</v>
      </c>
    </row>
    <row r="119" spans="1:7" s="49" customFormat="1" ht="18" customHeight="1">
      <c r="A119" s="79"/>
      <c r="B119" s="194"/>
      <c r="C119" s="74" t="s">
        <v>89</v>
      </c>
      <c r="D119" s="50" t="s">
        <v>45</v>
      </c>
      <c r="E119" s="51">
        <v>20000</v>
      </c>
      <c r="F119" s="51">
        <v>21628</v>
      </c>
      <c r="G119" s="279">
        <f t="shared" si="4"/>
        <v>108.13999999999999</v>
      </c>
    </row>
    <row r="120" spans="1:7" s="49" customFormat="1" ht="18" customHeight="1">
      <c r="A120" s="79"/>
      <c r="B120" s="194">
        <v>85295</v>
      </c>
      <c r="C120" s="74"/>
      <c r="D120" s="50" t="s">
        <v>46</v>
      </c>
      <c r="E120" s="186">
        <f>SUM(E121:E123)</f>
        <v>251023</v>
      </c>
      <c r="F120" s="296">
        <f>SUM(F121:F123)</f>
        <v>250889</v>
      </c>
      <c r="G120" s="279">
        <f t="shared" si="4"/>
        <v>99.94661843735435</v>
      </c>
    </row>
    <row r="121" spans="1:7" s="49" customFormat="1" ht="18" customHeight="1">
      <c r="A121" s="60"/>
      <c r="B121" s="194"/>
      <c r="C121" s="74" t="s">
        <v>63</v>
      </c>
      <c r="D121" s="50" t="s">
        <v>7</v>
      </c>
      <c r="E121" s="384">
        <v>1000</v>
      </c>
      <c r="F121" s="257">
        <v>866</v>
      </c>
      <c r="G121" s="279">
        <f>F121/E121%</f>
        <v>86.6</v>
      </c>
    </row>
    <row r="122" spans="1:7" s="49" customFormat="1" ht="18" customHeight="1">
      <c r="A122" s="60"/>
      <c r="B122" s="194"/>
      <c r="C122" s="74" t="s">
        <v>153</v>
      </c>
      <c r="D122" s="124" t="s">
        <v>154</v>
      </c>
      <c r="E122" s="305"/>
      <c r="F122" s="257"/>
      <c r="G122" s="279"/>
    </row>
    <row r="123" spans="1:7" s="49" customFormat="1" ht="26.25" customHeight="1">
      <c r="A123" s="60"/>
      <c r="B123" s="195"/>
      <c r="C123" s="74" t="s">
        <v>90</v>
      </c>
      <c r="D123" s="248" t="s">
        <v>57</v>
      </c>
      <c r="E123" s="51">
        <v>250023</v>
      </c>
      <c r="F123" s="51">
        <v>250023</v>
      </c>
      <c r="G123" s="279">
        <f t="shared" si="4"/>
        <v>100</v>
      </c>
    </row>
    <row r="124" spans="1:7" s="49" customFormat="1" ht="26.25" customHeight="1">
      <c r="A124" s="327">
        <v>853</v>
      </c>
      <c r="B124" s="324"/>
      <c r="C124" s="265"/>
      <c r="D124" s="325" t="s">
        <v>177</v>
      </c>
      <c r="E124" s="326">
        <v>159202</v>
      </c>
      <c r="F124" s="326">
        <v>146300</v>
      </c>
      <c r="G124" s="275">
        <f>F124/E124%</f>
        <v>91.89583045439127</v>
      </c>
    </row>
    <row r="125" spans="1:7" s="49" customFormat="1" ht="26.25" customHeight="1">
      <c r="A125" s="328"/>
      <c r="B125" s="323">
        <v>85395</v>
      </c>
      <c r="C125" s="126"/>
      <c r="D125" s="248" t="s">
        <v>46</v>
      </c>
      <c r="E125" s="319">
        <f>SUM(E126:E127)</f>
        <v>159202</v>
      </c>
      <c r="F125" s="319">
        <f>SUM(F126:F127)</f>
        <v>146300</v>
      </c>
      <c r="G125" s="312">
        <f>F125/E125%</f>
        <v>91.89583045439127</v>
      </c>
    </row>
    <row r="126" spans="1:7" s="49" customFormat="1" ht="26.25" customHeight="1">
      <c r="A126" s="60"/>
      <c r="B126" s="323"/>
      <c r="C126" s="126" t="s">
        <v>164</v>
      </c>
      <c r="D126" s="248" t="s">
        <v>167</v>
      </c>
      <c r="E126" s="128">
        <v>158170</v>
      </c>
      <c r="F126" s="128">
        <v>145351</v>
      </c>
      <c r="G126" s="274">
        <f>F126/E126%</f>
        <v>91.895428968831</v>
      </c>
    </row>
    <row r="127" spans="1:7" s="49" customFormat="1" ht="26.25" customHeight="1">
      <c r="A127" s="125"/>
      <c r="B127" s="323"/>
      <c r="C127" s="126" t="s">
        <v>165</v>
      </c>
      <c r="D127" s="248" t="s">
        <v>176</v>
      </c>
      <c r="E127" s="128">
        <v>1032</v>
      </c>
      <c r="F127" s="128">
        <v>949</v>
      </c>
      <c r="G127" s="274">
        <f>F127/E127%</f>
        <v>91.95736434108527</v>
      </c>
    </row>
    <row r="128" spans="1:7" ht="24.75" customHeight="1">
      <c r="A128" s="225">
        <v>854</v>
      </c>
      <c r="B128" s="235"/>
      <c r="C128" s="236"/>
      <c r="D128" s="223" t="s">
        <v>107</v>
      </c>
      <c r="E128" s="226">
        <v>203222</v>
      </c>
      <c r="F128" s="234">
        <v>197875</v>
      </c>
      <c r="G128" s="286">
        <f>(F128/E128)*100</f>
        <v>97.36888722677662</v>
      </c>
    </row>
    <row r="129" spans="1:7" s="49" customFormat="1" ht="18" customHeight="1">
      <c r="A129" s="294"/>
      <c r="B129" s="200">
        <v>85415</v>
      </c>
      <c r="C129" s="126"/>
      <c r="D129" s="124" t="s">
        <v>108</v>
      </c>
      <c r="E129" s="187">
        <v>203222</v>
      </c>
      <c r="F129" s="263">
        <v>197875</v>
      </c>
      <c r="G129" s="279">
        <f>(F129/E129)*100</f>
        <v>97.36888722677662</v>
      </c>
    </row>
    <row r="130" spans="1:7" s="49" customFormat="1" ht="20.25" customHeight="1">
      <c r="A130" s="329"/>
      <c r="B130" s="200"/>
      <c r="C130" s="126" t="s">
        <v>90</v>
      </c>
      <c r="D130" s="124" t="s">
        <v>124</v>
      </c>
      <c r="E130" s="128">
        <v>203222</v>
      </c>
      <c r="F130" s="182">
        <v>197875</v>
      </c>
      <c r="G130" s="279">
        <f>(F130/E130)*100</f>
        <v>97.36888722677662</v>
      </c>
    </row>
    <row r="131" spans="1:7" s="49" customFormat="1" ht="23.25" customHeight="1">
      <c r="A131" s="295">
        <v>900</v>
      </c>
      <c r="B131" s="264"/>
      <c r="C131" s="265"/>
      <c r="D131" s="266" t="s">
        <v>155</v>
      </c>
      <c r="E131" s="267">
        <v>141000</v>
      </c>
      <c r="F131" s="268">
        <v>0</v>
      </c>
      <c r="G131" s="286">
        <f>F131/E131%</f>
        <v>0</v>
      </c>
    </row>
    <row r="132" spans="1:7" s="49" customFormat="1" ht="23.25" customHeight="1">
      <c r="A132" s="298"/>
      <c r="B132" s="299">
        <v>90095</v>
      </c>
      <c r="C132" s="300"/>
      <c r="D132" s="301" t="s">
        <v>46</v>
      </c>
      <c r="E132" s="302">
        <v>141000</v>
      </c>
      <c r="F132" s="334">
        <v>0</v>
      </c>
      <c r="G132" s="303"/>
    </row>
    <row r="133" spans="1:7" s="49" customFormat="1" ht="23.25" customHeight="1">
      <c r="A133" s="298"/>
      <c r="B133" s="299"/>
      <c r="C133" s="300" t="s">
        <v>168</v>
      </c>
      <c r="D133" s="333" t="s">
        <v>167</v>
      </c>
      <c r="E133" s="304">
        <v>141000</v>
      </c>
      <c r="F133" s="334">
        <v>0</v>
      </c>
      <c r="G133" s="303"/>
    </row>
    <row r="134" spans="1:7" s="49" customFormat="1" ht="22.5" customHeight="1">
      <c r="A134" s="295">
        <v>921</v>
      </c>
      <c r="B134" s="264"/>
      <c r="C134" s="269"/>
      <c r="D134" s="266" t="s">
        <v>156</v>
      </c>
      <c r="E134" s="267">
        <f>E137+E135</f>
        <v>208750</v>
      </c>
      <c r="F134" s="335">
        <f>F137+F135</f>
        <v>1000</v>
      </c>
      <c r="G134" s="286">
        <f>F134/E134%</f>
        <v>0.47904191616766467</v>
      </c>
    </row>
    <row r="135" spans="1:7" s="49" customFormat="1" ht="18" customHeight="1">
      <c r="A135" s="294"/>
      <c r="B135" s="200">
        <v>92109</v>
      </c>
      <c r="C135" s="126"/>
      <c r="D135" s="124" t="s">
        <v>157</v>
      </c>
      <c r="E135" s="319">
        <v>207750</v>
      </c>
      <c r="F135" s="336"/>
      <c r="G135" s="320">
        <f>F135/E135%</f>
        <v>0</v>
      </c>
    </row>
    <row r="136" spans="1:7" s="49" customFormat="1" ht="18" customHeight="1">
      <c r="A136" s="294"/>
      <c r="B136" s="200"/>
      <c r="C136" s="126" t="s">
        <v>168</v>
      </c>
      <c r="D136" s="124" t="s">
        <v>167</v>
      </c>
      <c r="E136" s="128">
        <v>207750</v>
      </c>
      <c r="F136" s="337"/>
      <c r="G136" s="279">
        <f>F136/E136%</f>
        <v>0</v>
      </c>
    </row>
    <row r="137" spans="1:7" s="49" customFormat="1" ht="18" customHeight="1">
      <c r="A137" s="313"/>
      <c r="B137" s="314">
        <v>92116</v>
      </c>
      <c r="C137" s="315"/>
      <c r="D137" s="316" t="s">
        <v>162</v>
      </c>
      <c r="E137" s="321">
        <v>1000</v>
      </c>
      <c r="F137" s="338">
        <v>1000</v>
      </c>
      <c r="G137" s="322">
        <f>F137/E137%</f>
        <v>100</v>
      </c>
    </row>
    <row r="138" spans="1:7" s="49" customFormat="1" ht="24" customHeight="1">
      <c r="A138" s="313"/>
      <c r="B138" s="314"/>
      <c r="C138" s="315" t="s">
        <v>163</v>
      </c>
      <c r="D138" s="316" t="s">
        <v>175</v>
      </c>
      <c r="E138" s="317">
        <v>1000</v>
      </c>
      <c r="F138" s="339">
        <v>1000</v>
      </c>
      <c r="G138" s="318">
        <f>F138/E138%</f>
        <v>100</v>
      </c>
    </row>
    <row r="139" spans="1:7" ht="2.25" customHeight="1" hidden="1">
      <c r="A139" s="385" t="s">
        <v>59</v>
      </c>
      <c r="B139" s="386"/>
      <c r="C139" s="386"/>
      <c r="D139" s="386"/>
      <c r="E139" s="387">
        <f>E134+E131+E128+E124+E105+E100+E90+E78+E50+E45+E39+E30+E21+E18+E15+E10</f>
        <v>20477741</v>
      </c>
      <c r="F139" s="387">
        <f>F134+F131+F128+F124+F105+F100+F90+F78+F50+F45+F39+F30+F21+F18+F15+F10</f>
        <v>19747572</v>
      </c>
      <c r="G139" s="388">
        <f>F139/E139%</f>
        <v>96.43432837635753</v>
      </c>
    </row>
    <row r="140" spans="1:7" s="8" customFormat="1" ht="31.5" customHeight="1">
      <c r="A140" s="389"/>
      <c r="B140" s="390"/>
      <c r="C140" s="390"/>
      <c r="D140" s="390"/>
      <c r="E140" s="387"/>
      <c r="F140" s="387"/>
      <c r="G140" s="391"/>
    </row>
    <row r="141" spans="1:7" ht="15.75">
      <c r="A141" s="155"/>
      <c r="B141" s="206"/>
      <c r="C141" s="156"/>
      <c r="D141" s="340" t="s">
        <v>159</v>
      </c>
      <c r="E141" s="170"/>
      <c r="F141" s="157"/>
      <c r="G141" s="287"/>
    </row>
    <row r="142" spans="1:7" ht="15.75">
      <c r="A142" s="165"/>
      <c r="B142" s="207"/>
      <c r="C142" s="166"/>
      <c r="D142" s="341"/>
      <c r="E142" s="179"/>
      <c r="F142" s="178"/>
      <c r="G142" s="288"/>
    </row>
    <row r="143" spans="1:7" s="107" customFormat="1" ht="15.75">
      <c r="A143" s="158"/>
      <c r="B143" s="208"/>
      <c r="C143" s="159"/>
      <c r="D143" s="342" t="s">
        <v>147</v>
      </c>
      <c r="E143" s="171">
        <f>SUM(E144:E146)</f>
        <v>6035750</v>
      </c>
      <c r="F143" s="160">
        <f>SUM(F144:F146)</f>
        <v>5667379</v>
      </c>
      <c r="G143" s="289">
        <f>F143/E143%</f>
        <v>93.89684794764528</v>
      </c>
    </row>
    <row r="144" spans="1:7" s="107" customFormat="1" ht="15.75">
      <c r="A144" s="158"/>
      <c r="B144" s="208"/>
      <c r="C144" s="159"/>
      <c r="D144" s="343" t="s">
        <v>145</v>
      </c>
      <c r="E144" s="171">
        <v>2540273</v>
      </c>
      <c r="F144" s="160">
        <v>2173274</v>
      </c>
      <c r="G144" s="289">
        <f>F144/E144%</f>
        <v>85.55277326492075</v>
      </c>
    </row>
    <row r="145" spans="1:7" s="108" customFormat="1" ht="15.75">
      <c r="A145" s="161"/>
      <c r="B145" s="209"/>
      <c r="C145" s="162"/>
      <c r="D145" s="343" t="s">
        <v>146</v>
      </c>
      <c r="E145" s="171">
        <v>3494477</v>
      </c>
      <c r="F145" s="160">
        <v>3493105</v>
      </c>
      <c r="G145" s="289">
        <f>F145/E145%</f>
        <v>99.96073804463444</v>
      </c>
    </row>
    <row r="146" spans="1:7" ht="15">
      <c r="A146" s="163"/>
      <c r="B146" s="210"/>
      <c r="C146" s="164"/>
      <c r="D146" s="343" t="s">
        <v>152</v>
      </c>
      <c r="E146" s="171">
        <v>1000</v>
      </c>
      <c r="F146" s="160">
        <v>1000</v>
      </c>
      <c r="G146" s="289">
        <f>F146/E146%</f>
        <v>100</v>
      </c>
    </row>
    <row r="147" spans="1:7" ht="15.75">
      <c r="A147" s="165"/>
      <c r="B147" s="207"/>
      <c r="C147" s="166"/>
      <c r="D147" s="344" t="s">
        <v>186</v>
      </c>
      <c r="E147" s="171">
        <v>8008363</v>
      </c>
      <c r="F147" s="160">
        <v>8008363</v>
      </c>
      <c r="G147" s="289">
        <f>F147/E147%</f>
        <v>100</v>
      </c>
    </row>
    <row r="148" spans="1:7" ht="15.75">
      <c r="A148" s="167"/>
      <c r="B148" s="211"/>
      <c r="C148" s="168"/>
      <c r="D148" s="169"/>
      <c r="E148" s="172"/>
      <c r="F148" s="169"/>
      <c r="G148" s="290"/>
    </row>
    <row r="149" spans="1:7" ht="15.75">
      <c r="A149" s="17"/>
      <c r="B149" s="212"/>
      <c r="C149" s="111"/>
      <c r="D149" s="111"/>
      <c r="E149" s="18"/>
      <c r="F149" s="18"/>
      <c r="G149" s="272"/>
    </row>
    <row r="150" spans="1:7" ht="15.75">
      <c r="A150" s="17"/>
      <c r="B150" s="243" t="s">
        <v>98</v>
      </c>
      <c r="C150" s="243"/>
      <c r="D150" s="243"/>
      <c r="E150" s="18"/>
      <c r="F150" s="18"/>
      <c r="G150" s="272"/>
    </row>
    <row r="151" spans="1:7" ht="15.75">
      <c r="A151" s="17"/>
      <c r="B151" s="239" t="s">
        <v>185</v>
      </c>
      <c r="C151" s="240"/>
      <c r="D151" s="240"/>
      <c r="E151" s="18"/>
      <c r="F151" s="18"/>
      <c r="G151" s="272"/>
    </row>
    <row r="152" spans="1:7" ht="15.75">
      <c r="A152" s="17"/>
      <c r="B152" s="241"/>
      <c r="C152" s="242"/>
      <c r="D152" s="244"/>
      <c r="E152" s="18"/>
      <c r="F152" s="18"/>
      <c r="G152" s="272"/>
    </row>
    <row r="153" spans="1:7" ht="15.75">
      <c r="A153" s="17"/>
      <c r="B153" s="192"/>
      <c r="C153" s="68"/>
      <c r="D153" s="18"/>
      <c r="E153" s="18"/>
      <c r="F153" s="18"/>
      <c r="G153" s="272"/>
    </row>
    <row r="154" spans="1:7" ht="15.75">
      <c r="A154" s="17"/>
      <c r="B154" s="192"/>
      <c r="C154" s="68"/>
      <c r="D154" s="18"/>
      <c r="E154" s="18"/>
      <c r="F154" s="18"/>
      <c r="G154" s="272"/>
    </row>
    <row r="155" spans="1:7" ht="15.75">
      <c r="A155" s="17"/>
      <c r="B155" s="192"/>
      <c r="C155" s="68"/>
      <c r="D155" s="18"/>
      <c r="E155" s="18"/>
      <c r="F155" s="18"/>
      <c r="G155" s="272"/>
    </row>
    <row r="156" spans="1:7" ht="15.75">
      <c r="A156" s="17"/>
      <c r="B156" s="192"/>
      <c r="C156" s="68"/>
      <c r="D156" s="63"/>
      <c r="E156" s="18"/>
      <c r="F156" s="18"/>
      <c r="G156" s="272"/>
    </row>
    <row r="157" spans="1:7" ht="15.75">
      <c r="A157" s="17"/>
      <c r="B157" s="192"/>
      <c r="C157" s="68"/>
      <c r="D157" s="18"/>
      <c r="E157" s="18"/>
      <c r="F157" s="18"/>
      <c r="G157" s="272"/>
    </row>
    <row r="158" spans="1:7" ht="15.75">
      <c r="A158" s="17"/>
      <c r="B158" s="192"/>
      <c r="C158" s="68"/>
      <c r="D158" s="18"/>
      <c r="E158" s="18"/>
      <c r="F158" s="18"/>
      <c r="G158" s="272"/>
    </row>
    <row r="159" spans="1:7" ht="15.75">
      <c r="A159" s="17"/>
      <c r="B159" s="192"/>
      <c r="C159" s="68"/>
      <c r="D159" s="18"/>
      <c r="E159" s="18"/>
      <c r="F159" s="18"/>
      <c r="G159" s="272"/>
    </row>
    <row r="160" spans="1:7" ht="15.75">
      <c r="A160" s="17"/>
      <c r="B160" s="192"/>
      <c r="C160" s="68"/>
      <c r="D160" s="18"/>
      <c r="E160" s="18"/>
      <c r="F160" s="18"/>
      <c r="G160" s="272"/>
    </row>
    <row r="161" spans="1:7" ht="15.75">
      <c r="A161" s="68"/>
      <c r="B161" s="192"/>
      <c r="C161" s="68"/>
      <c r="D161" s="18"/>
      <c r="E161" s="18"/>
      <c r="F161" s="18"/>
      <c r="G161" s="272"/>
    </row>
    <row r="162" spans="1:7" ht="15.75">
      <c r="A162" s="68"/>
      <c r="B162" s="192"/>
      <c r="C162" s="68"/>
      <c r="D162" s="18"/>
      <c r="E162" s="18"/>
      <c r="F162" s="18"/>
      <c r="G162" s="272"/>
    </row>
    <row r="163" spans="1:7" ht="15.75">
      <c r="A163" s="17"/>
      <c r="B163" s="192"/>
      <c r="C163" s="68"/>
      <c r="D163" s="18"/>
      <c r="E163" s="18"/>
      <c r="F163" s="18"/>
      <c r="G163" s="272"/>
    </row>
    <row r="164" spans="1:7" ht="15.75">
      <c r="A164" s="17"/>
      <c r="B164" s="192"/>
      <c r="C164" s="68"/>
      <c r="D164" s="18"/>
      <c r="E164" s="18"/>
      <c r="F164" s="18"/>
      <c r="G164" s="272"/>
    </row>
    <row r="165" spans="1:7" ht="15.75" customHeight="1">
      <c r="A165" s="44"/>
      <c r="B165" s="192"/>
      <c r="C165" s="68"/>
      <c r="D165" s="18"/>
      <c r="E165" s="18"/>
      <c r="F165" s="18"/>
      <c r="G165" s="272"/>
    </row>
    <row r="166" spans="1:7" ht="15" customHeight="1">
      <c r="A166" s="44"/>
      <c r="B166" s="192"/>
      <c r="C166" s="68"/>
      <c r="D166" s="18"/>
      <c r="E166" s="18"/>
      <c r="F166" s="18"/>
      <c r="G166" s="272"/>
    </row>
    <row r="167" spans="1:7" ht="15.75" hidden="1">
      <c r="A167" s="44"/>
      <c r="B167" s="192"/>
      <c r="C167" s="68"/>
      <c r="D167" s="18"/>
      <c r="E167" s="18"/>
      <c r="F167" s="18"/>
      <c r="G167" s="272"/>
    </row>
    <row r="168" spans="1:7" ht="15.75">
      <c r="A168" s="44"/>
      <c r="B168" s="192"/>
      <c r="C168" s="68"/>
      <c r="D168" s="18"/>
      <c r="E168" s="18"/>
      <c r="F168" s="18"/>
      <c r="G168" s="272"/>
    </row>
    <row r="169" spans="1:7" ht="15.75">
      <c r="A169" s="44"/>
      <c r="B169" s="192"/>
      <c r="C169" s="68"/>
      <c r="D169" s="18"/>
      <c r="E169" s="18"/>
      <c r="F169" s="18"/>
      <c r="G169" s="272"/>
    </row>
    <row r="170" spans="1:7" ht="15.75">
      <c r="A170" s="44"/>
      <c r="B170" s="192"/>
      <c r="C170" s="68"/>
      <c r="D170" s="18"/>
      <c r="E170" s="18"/>
      <c r="F170" s="18"/>
      <c r="G170" s="272"/>
    </row>
    <row r="171" spans="1:7" ht="15.75">
      <c r="A171" s="44"/>
      <c r="B171" s="192"/>
      <c r="C171" s="68"/>
      <c r="D171" s="18"/>
      <c r="E171" s="18"/>
      <c r="F171" s="18"/>
      <c r="G171" s="272"/>
    </row>
    <row r="172" spans="1:7" ht="15.75">
      <c r="A172" s="44"/>
      <c r="B172" s="192"/>
      <c r="C172" s="68"/>
      <c r="D172" s="18"/>
      <c r="E172" s="18"/>
      <c r="F172" s="18"/>
      <c r="G172" s="272"/>
    </row>
    <row r="173" spans="1:7" ht="15.75">
      <c r="A173" s="44"/>
      <c r="B173" s="192"/>
      <c r="C173" s="68"/>
      <c r="D173" s="18"/>
      <c r="E173" s="18"/>
      <c r="F173" s="18"/>
      <c r="G173" s="272"/>
    </row>
    <row r="174" spans="1:7" ht="15.75">
      <c r="A174" s="44"/>
      <c r="B174" s="192"/>
      <c r="C174" s="68"/>
      <c r="D174" s="18"/>
      <c r="E174" s="18"/>
      <c r="F174" s="18"/>
      <c r="G174" s="272"/>
    </row>
    <row r="175" spans="1:7" ht="15.75">
      <c r="A175" s="44"/>
      <c r="B175" s="192"/>
      <c r="C175" s="68"/>
      <c r="D175" s="18"/>
      <c r="E175" s="18"/>
      <c r="F175" s="18"/>
      <c r="G175" s="272"/>
    </row>
    <row r="176" spans="1:7" ht="15.75">
      <c r="A176" s="44"/>
      <c r="B176" s="192"/>
      <c r="C176" s="68"/>
      <c r="D176" s="18"/>
      <c r="E176" s="18"/>
      <c r="F176" s="18"/>
      <c r="G176" s="272"/>
    </row>
    <row r="177" spans="1:7" ht="15.75">
      <c r="A177" s="44"/>
      <c r="B177" s="192"/>
      <c r="C177" s="68"/>
      <c r="D177" s="18"/>
      <c r="E177" s="18"/>
      <c r="F177" s="18"/>
      <c r="G177" s="272"/>
    </row>
    <row r="178" spans="1:7" ht="15.75">
      <c r="A178" s="44"/>
      <c r="B178" s="192"/>
      <c r="C178" s="68"/>
      <c r="D178" s="18"/>
      <c r="E178" s="18"/>
      <c r="F178" s="18"/>
      <c r="G178" s="272"/>
    </row>
    <row r="179" spans="1:7" ht="15.75">
      <c r="A179" s="44"/>
      <c r="B179" s="192"/>
      <c r="C179" s="68"/>
      <c r="D179" s="18"/>
      <c r="E179" s="18"/>
      <c r="F179" s="18"/>
      <c r="G179" s="272"/>
    </row>
    <row r="180" spans="1:7" ht="12.75" customHeight="1">
      <c r="A180" s="44"/>
      <c r="B180" s="192"/>
      <c r="C180" s="68"/>
      <c r="D180" s="18"/>
      <c r="E180" s="18"/>
      <c r="F180" s="18"/>
      <c r="G180" s="272"/>
    </row>
    <row r="181" spans="1:7" ht="15.75">
      <c r="A181" s="44"/>
      <c r="B181" s="192"/>
      <c r="C181" s="68"/>
      <c r="D181" s="18"/>
      <c r="E181" s="18"/>
      <c r="F181" s="18"/>
      <c r="G181" s="272"/>
    </row>
    <row r="182" spans="1:7" ht="15.75">
      <c r="A182" s="44"/>
      <c r="B182" s="192"/>
      <c r="C182" s="68"/>
      <c r="D182" s="18"/>
      <c r="E182" s="18"/>
      <c r="F182" s="18"/>
      <c r="G182" s="272"/>
    </row>
    <row r="183" spans="1:7" ht="15.75">
      <c r="A183" s="17"/>
      <c r="B183" s="192"/>
      <c r="C183" s="68"/>
      <c r="D183" s="18"/>
      <c r="E183" s="18"/>
      <c r="F183" s="18"/>
      <c r="G183" s="272"/>
    </row>
    <row r="184" spans="1:7" ht="15.75">
      <c r="A184" s="68"/>
      <c r="B184" s="192"/>
      <c r="C184" s="68"/>
      <c r="D184" s="18"/>
      <c r="E184" s="18"/>
      <c r="F184" s="18"/>
      <c r="G184" s="272"/>
    </row>
    <row r="185" spans="1:7" ht="15.75">
      <c r="A185" s="68"/>
      <c r="B185" s="192"/>
      <c r="C185" s="68"/>
      <c r="D185" s="18"/>
      <c r="E185" s="18"/>
      <c r="F185" s="18"/>
      <c r="G185" s="272"/>
    </row>
    <row r="186" spans="1:7" ht="15.75">
      <c r="A186" s="68"/>
      <c r="B186" s="192"/>
      <c r="C186" s="68"/>
      <c r="D186" s="18"/>
      <c r="E186" s="18"/>
      <c r="F186" s="18"/>
      <c r="G186" s="272"/>
    </row>
    <row r="187" spans="1:7" ht="15.75">
      <c r="A187" s="68"/>
      <c r="B187" s="192"/>
      <c r="C187" s="68"/>
      <c r="D187" s="18"/>
      <c r="E187" s="18"/>
      <c r="F187" s="18"/>
      <c r="G187" s="272"/>
    </row>
    <row r="188" spans="1:7" ht="15.75">
      <c r="A188" s="68"/>
      <c r="B188" s="192"/>
      <c r="C188" s="68"/>
      <c r="D188" s="18"/>
      <c r="E188" s="18"/>
      <c r="F188" s="18"/>
      <c r="G188" s="272"/>
    </row>
    <row r="189" spans="1:7" ht="15.75">
      <c r="A189" s="68"/>
      <c r="B189" s="192"/>
      <c r="C189" s="68"/>
      <c r="D189" s="18"/>
      <c r="E189" s="18"/>
      <c r="F189" s="18"/>
      <c r="G189" s="272"/>
    </row>
    <row r="190" spans="1:7" ht="15.75">
      <c r="A190" s="68"/>
      <c r="B190" s="192"/>
      <c r="C190" s="68"/>
      <c r="D190" s="18"/>
      <c r="E190" s="18"/>
      <c r="F190" s="18"/>
      <c r="G190" s="272"/>
    </row>
    <row r="191" spans="1:7" ht="15.75">
      <c r="A191" s="68"/>
      <c r="B191" s="192"/>
      <c r="C191" s="68"/>
      <c r="D191" s="18"/>
      <c r="E191" s="18"/>
      <c r="F191" s="18"/>
      <c r="G191" s="272"/>
    </row>
    <row r="192" spans="1:7" ht="15.75">
      <c r="A192" s="68"/>
      <c r="B192" s="192"/>
      <c r="C192" s="68"/>
      <c r="D192" s="18"/>
      <c r="E192" s="18"/>
      <c r="F192" s="18"/>
      <c r="G192" s="272"/>
    </row>
    <row r="193" spans="1:7" ht="15.75">
      <c r="A193" s="68"/>
      <c r="B193" s="192"/>
      <c r="C193" s="68"/>
      <c r="D193" s="18"/>
      <c r="E193" s="18"/>
      <c r="F193" s="18"/>
      <c r="G193" s="272"/>
    </row>
    <row r="194" spans="1:7" ht="15.75">
      <c r="A194" s="68"/>
      <c r="B194" s="192"/>
      <c r="C194" s="68"/>
      <c r="D194" s="18"/>
      <c r="E194" s="18"/>
      <c r="F194" s="18"/>
      <c r="G194" s="272"/>
    </row>
    <row r="195" spans="1:7" ht="15.75">
      <c r="A195" s="68"/>
      <c r="B195" s="192"/>
      <c r="C195" s="68"/>
      <c r="D195" s="18"/>
      <c r="E195" s="18"/>
      <c r="F195" s="18"/>
      <c r="G195" s="272"/>
    </row>
    <row r="196" spans="1:7" ht="15.75">
      <c r="A196" s="68"/>
      <c r="B196" s="192"/>
      <c r="C196" s="68"/>
      <c r="D196" s="18"/>
      <c r="E196" s="18"/>
      <c r="F196" s="18"/>
      <c r="G196" s="272"/>
    </row>
    <row r="197" spans="1:7" ht="15.75">
      <c r="A197" s="68"/>
      <c r="B197" s="192"/>
      <c r="C197" s="68"/>
      <c r="D197" s="18"/>
      <c r="E197" s="18"/>
      <c r="F197" s="18"/>
      <c r="G197" s="272"/>
    </row>
    <row r="198" spans="1:7" ht="15.75">
      <c r="A198" s="68"/>
      <c r="B198" s="192"/>
      <c r="C198" s="68"/>
      <c r="D198" s="18"/>
      <c r="E198" s="18"/>
      <c r="F198" s="18"/>
      <c r="G198" s="272"/>
    </row>
    <row r="199" spans="1:7" ht="15.75">
      <c r="A199" s="68"/>
      <c r="B199" s="192"/>
      <c r="C199" s="68"/>
      <c r="D199" s="18"/>
      <c r="E199" s="18"/>
      <c r="F199" s="18"/>
      <c r="G199" s="272"/>
    </row>
    <row r="200" spans="1:7" ht="15.75">
      <c r="A200" s="68"/>
      <c r="B200" s="192"/>
      <c r="C200" s="68"/>
      <c r="D200" s="18"/>
      <c r="E200" s="18"/>
      <c r="F200" s="18"/>
      <c r="G200" s="272"/>
    </row>
    <row r="201" spans="1:7" ht="15.75">
      <c r="A201" s="68"/>
      <c r="B201" s="192"/>
      <c r="C201" s="68"/>
      <c r="D201" s="18"/>
      <c r="E201" s="18"/>
      <c r="F201" s="18"/>
      <c r="G201" s="272"/>
    </row>
    <row r="202" spans="1:7" ht="15.75">
      <c r="A202" s="68"/>
      <c r="B202" s="192"/>
      <c r="C202" s="68"/>
      <c r="D202" s="18"/>
      <c r="E202" s="18"/>
      <c r="F202" s="18"/>
      <c r="G202" s="272"/>
    </row>
    <row r="203" spans="1:7" ht="15.75">
      <c r="A203" s="68"/>
      <c r="B203" s="192"/>
      <c r="C203" s="68"/>
      <c r="D203" s="18"/>
      <c r="E203" s="18"/>
      <c r="F203" s="18"/>
      <c r="G203" s="272"/>
    </row>
    <row r="204" spans="1:7" ht="15.75">
      <c r="A204" s="68"/>
      <c r="B204" s="192"/>
      <c r="C204" s="68"/>
      <c r="D204" s="18"/>
      <c r="E204" s="18"/>
      <c r="F204" s="18"/>
      <c r="G204" s="272"/>
    </row>
    <row r="205" spans="1:7" ht="15.75">
      <c r="A205" s="68"/>
      <c r="B205" s="192"/>
      <c r="C205" s="68"/>
      <c r="D205" s="18"/>
      <c r="E205" s="18"/>
      <c r="F205" s="18"/>
      <c r="G205" s="272"/>
    </row>
    <row r="206" spans="1:7" ht="15.75">
      <c r="A206" s="68"/>
      <c r="B206" s="192"/>
      <c r="C206" s="68"/>
      <c r="D206" s="18"/>
      <c r="E206" s="18"/>
      <c r="F206" s="18"/>
      <c r="G206" s="272"/>
    </row>
    <row r="207" spans="1:7" ht="15.75">
      <c r="A207" s="68"/>
      <c r="B207" s="192"/>
      <c r="C207" s="68"/>
      <c r="D207" s="18"/>
      <c r="E207" s="18"/>
      <c r="F207" s="18"/>
      <c r="G207" s="272"/>
    </row>
    <row r="208" spans="1:7" ht="15.75">
      <c r="A208" s="68"/>
      <c r="B208" s="192"/>
      <c r="C208" s="68"/>
      <c r="D208" s="18"/>
      <c r="E208" s="18"/>
      <c r="F208" s="18"/>
      <c r="G208" s="272"/>
    </row>
    <row r="209" spans="1:7" ht="15.75">
      <c r="A209" s="68"/>
      <c r="B209" s="192"/>
      <c r="C209" s="68"/>
      <c r="D209" s="18"/>
      <c r="E209" s="18"/>
      <c r="F209" s="18"/>
      <c r="G209" s="272"/>
    </row>
    <row r="210" spans="1:7" ht="15.75">
      <c r="A210" s="68"/>
      <c r="B210" s="192"/>
      <c r="C210" s="68"/>
      <c r="D210" s="18"/>
      <c r="E210" s="18"/>
      <c r="F210" s="18"/>
      <c r="G210" s="272"/>
    </row>
    <row r="211" spans="1:7" ht="15.75">
      <c r="A211" s="68"/>
      <c r="B211" s="192"/>
      <c r="C211" s="68"/>
      <c r="D211" s="18"/>
      <c r="E211" s="18"/>
      <c r="F211" s="18"/>
      <c r="G211" s="272"/>
    </row>
    <row r="212" spans="1:7" ht="15.75">
      <c r="A212" s="68"/>
      <c r="B212" s="192"/>
      <c r="C212" s="68"/>
      <c r="D212" s="18"/>
      <c r="E212" s="18"/>
      <c r="F212" s="18"/>
      <c r="G212" s="272"/>
    </row>
    <row r="213" spans="1:7" ht="15.75">
      <c r="A213" s="68"/>
      <c r="B213" s="192"/>
      <c r="C213" s="68"/>
      <c r="D213" s="18"/>
      <c r="E213" s="18"/>
      <c r="F213" s="18"/>
      <c r="G213" s="272"/>
    </row>
    <row r="214" spans="1:7" ht="15.75">
      <c r="A214" s="68"/>
      <c r="B214" s="192"/>
      <c r="C214" s="68"/>
      <c r="D214" s="18"/>
      <c r="E214" s="18"/>
      <c r="F214" s="18"/>
      <c r="G214" s="272"/>
    </row>
    <row r="215" spans="1:7" ht="15.75">
      <c r="A215" s="68"/>
      <c r="B215" s="192"/>
      <c r="C215" s="68"/>
      <c r="D215" s="18"/>
      <c r="E215" s="18"/>
      <c r="F215" s="18"/>
      <c r="G215" s="272"/>
    </row>
    <row r="216" spans="1:7" ht="15.75">
      <c r="A216" s="68"/>
      <c r="B216" s="192"/>
      <c r="C216" s="68"/>
      <c r="D216" s="18"/>
      <c r="E216" s="18"/>
      <c r="F216" s="18"/>
      <c r="G216" s="272"/>
    </row>
    <row r="217" spans="1:7" ht="15.75">
      <c r="A217" s="68"/>
      <c r="B217" s="192"/>
      <c r="C217" s="68"/>
      <c r="D217" s="18"/>
      <c r="E217" s="18"/>
      <c r="F217" s="18"/>
      <c r="G217" s="272"/>
    </row>
    <row r="218" spans="1:7" ht="15.75">
      <c r="A218" s="68"/>
      <c r="B218" s="192"/>
      <c r="C218" s="68"/>
      <c r="D218" s="18"/>
      <c r="E218" s="18"/>
      <c r="F218" s="18"/>
      <c r="G218" s="272"/>
    </row>
    <row r="219" spans="1:7" ht="15.75">
      <c r="A219" s="68"/>
      <c r="B219" s="192"/>
      <c r="C219" s="68"/>
      <c r="D219" s="18"/>
      <c r="E219" s="18"/>
      <c r="F219" s="18"/>
      <c r="G219" s="272"/>
    </row>
    <row r="220" spans="1:7" ht="15.75">
      <c r="A220" s="68"/>
      <c r="B220" s="192"/>
      <c r="C220" s="68"/>
      <c r="D220" s="18"/>
      <c r="E220" s="18"/>
      <c r="F220" s="18"/>
      <c r="G220" s="272"/>
    </row>
    <row r="221" spans="1:7" ht="15.75">
      <c r="A221" s="68"/>
      <c r="B221" s="192"/>
      <c r="C221" s="68"/>
      <c r="D221" s="18"/>
      <c r="E221" s="18"/>
      <c r="F221" s="18"/>
      <c r="G221" s="272"/>
    </row>
    <row r="222" spans="1:7" ht="15.75">
      <c r="A222" s="68"/>
      <c r="B222" s="192"/>
      <c r="C222" s="68"/>
      <c r="D222" s="18"/>
      <c r="E222" s="18"/>
      <c r="F222" s="18"/>
      <c r="G222" s="272"/>
    </row>
    <row r="223" spans="1:7" ht="15.75">
      <c r="A223" s="68"/>
      <c r="B223" s="192"/>
      <c r="C223" s="68"/>
      <c r="D223" s="18"/>
      <c r="E223" s="18"/>
      <c r="F223" s="18"/>
      <c r="G223" s="272"/>
    </row>
    <row r="224" spans="1:7" ht="15.75">
      <c r="A224" s="68"/>
      <c r="B224" s="192"/>
      <c r="C224" s="68"/>
      <c r="D224" s="18"/>
      <c r="E224" s="18"/>
      <c r="F224" s="18"/>
      <c r="G224" s="272"/>
    </row>
    <row r="225" spans="1:7" ht="15.75">
      <c r="A225" s="68"/>
      <c r="B225" s="192"/>
      <c r="C225" s="68"/>
      <c r="D225" s="18"/>
      <c r="E225" s="18"/>
      <c r="F225" s="18"/>
      <c r="G225" s="272"/>
    </row>
    <row r="226" spans="1:7" ht="15.75">
      <c r="A226" s="68"/>
      <c r="B226" s="192"/>
      <c r="C226" s="68"/>
      <c r="D226" s="18"/>
      <c r="E226" s="18"/>
      <c r="F226" s="18"/>
      <c r="G226" s="272"/>
    </row>
    <row r="227" spans="1:7" ht="15.75">
      <c r="A227" s="68"/>
      <c r="B227" s="192"/>
      <c r="C227" s="68"/>
      <c r="D227" s="18"/>
      <c r="E227" s="18"/>
      <c r="F227" s="18"/>
      <c r="G227" s="272"/>
    </row>
    <row r="228" spans="1:7" ht="15.75">
      <c r="A228" s="68"/>
      <c r="B228" s="192"/>
      <c r="C228" s="68"/>
      <c r="D228" s="18"/>
      <c r="E228" s="18"/>
      <c r="F228" s="18"/>
      <c r="G228" s="272"/>
    </row>
    <row r="229" spans="1:7" ht="15.75">
      <c r="A229" s="68"/>
      <c r="B229" s="192"/>
      <c r="C229" s="68"/>
      <c r="D229" s="18"/>
      <c r="E229" s="18"/>
      <c r="F229" s="18"/>
      <c r="G229" s="272"/>
    </row>
    <row r="230" spans="1:7" ht="15.75">
      <c r="A230" s="68"/>
      <c r="B230" s="192"/>
      <c r="C230" s="68"/>
      <c r="D230" s="18"/>
      <c r="E230" s="18"/>
      <c r="F230" s="18"/>
      <c r="G230" s="272"/>
    </row>
    <row r="231" spans="1:7" ht="15.75">
      <c r="A231" s="68"/>
      <c r="B231" s="192"/>
      <c r="C231" s="68"/>
      <c r="D231" s="18"/>
      <c r="E231" s="18"/>
      <c r="F231" s="18"/>
      <c r="G231" s="272"/>
    </row>
    <row r="232" spans="1:7" ht="15.75">
      <c r="A232" s="68"/>
      <c r="B232" s="192"/>
      <c r="C232" s="68"/>
      <c r="D232" s="18"/>
      <c r="E232" s="18"/>
      <c r="F232" s="18"/>
      <c r="G232" s="272"/>
    </row>
    <row r="233" spans="1:7" ht="15.75">
      <c r="A233" s="68"/>
      <c r="B233" s="192"/>
      <c r="C233" s="68"/>
      <c r="D233" s="18"/>
      <c r="E233" s="18"/>
      <c r="F233" s="18"/>
      <c r="G233" s="272"/>
    </row>
    <row r="234" spans="1:7" ht="15.75">
      <c r="A234" s="68"/>
      <c r="B234" s="192"/>
      <c r="C234" s="68"/>
      <c r="D234" s="18"/>
      <c r="E234" s="18"/>
      <c r="F234" s="18"/>
      <c r="G234" s="272"/>
    </row>
    <row r="235" spans="1:7" ht="15.75">
      <c r="A235" s="68"/>
      <c r="B235" s="192"/>
      <c r="C235" s="68"/>
      <c r="D235" s="18"/>
      <c r="E235" s="18"/>
      <c r="F235" s="18"/>
      <c r="G235" s="272"/>
    </row>
    <row r="236" spans="1:7" ht="15.75">
      <c r="A236" s="68"/>
      <c r="B236" s="192"/>
      <c r="C236" s="68"/>
      <c r="D236" s="18"/>
      <c r="E236" s="18"/>
      <c r="F236" s="18"/>
      <c r="G236" s="272"/>
    </row>
    <row r="237" spans="1:7" ht="15.75">
      <c r="A237" s="68"/>
      <c r="B237" s="192"/>
      <c r="C237" s="68"/>
      <c r="D237" s="18"/>
      <c r="E237" s="18"/>
      <c r="F237" s="18"/>
      <c r="G237" s="272"/>
    </row>
    <row r="238" spans="1:7" ht="15.75">
      <c r="A238" s="68"/>
      <c r="B238" s="192"/>
      <c r="C238" s="68"/>
      <c r="D238" s="18"/>
      <c r="E238" s="18"/>
      <c r="F238" s="18"/>
      <c r="G238" s="272"/>
    </row>
    <row r="239" spans="1:7" ht="15.75">
      <c r="A239" s="68"/>
      <c r="B239" s="192"/>
      <c r="C239" s="68"/>
      <c r="D239" s="18"/>
      <c r="E239" s="18"/>
      <c r="F239" s="18"/>
      <c r="G239" s="272"/>
    </row>
    <row r="240" spans="1:7" ht="15.75">
      <c r="A240" s="68"/>
      <c r="B240" s="192"/>
      <c r="C240" s="68"/>
      <c r="D240" s="18"/>
      <c r="E240" s="18"/>
      <c r="F240" s="18"/>
      <c r="G240" s="272"/>
    </row>
    <row r="241" spans="1:7" ht="15.75">
      <c r="A241" s="68"/>
      <c r="B241" s="192"/>
      <c r="C241" s="68"/>
      <c r="D241" s="18"/>
      <c r="E241" s="18"/>
      <c r="F241" s="18"/>
      <c r="G241" s="272"/>
    </row>
    <row r="242" spans="1:7" ht="15.75">
      <c r="A242" s="68"/>
      <c r="B242" s="192"/>
      <c r="C242" s="68"/>
      <c r="D242" s="18"/>
      <c r="E242" s="18"/>
      <c r="F242" s="18"/>
      <c r="G242" s="272"/>
    </row>
    <row r="243" spans="1:7" ht="15.75">
      <c r="A243" s="68"/>
      <c r="B243" s="192"/>
      <c r="C243" s="68"/>
      <c r="D243" s="18"/>
      <c r="E243" s="18"/>
      <c r="F243" s="18"/>
      <c r="G243" s="272"/>
    </row>
    <row r="244" spans="1:7" ht="15.75">
      <c r="A244" s="68"/>
      <c r="B244" s="192"/>
      <c r="C244" s="68"/>
      <c r="D244" s="18"/>
      <c r="E244" s="18"/>
      <c r="F244" s="18"/>
      <c r="G244" s="272"/>
    </row>
    <row r="245" spans="1:7" ht="15.75">
      <c r="A245" s="68"/>
      <c r="B245" s="192"/>
      <c r="C245" s="68"/>
      <c r="D245" s="18"/>
      <c r="E245" s="18"/>
      <c r="F245" s="18"/>
      <c r="G245" s="272"/>
    </row>
    <row r="246" spans="1:7" ht="15.75">
      <c r="A246" s="68"/>
      <c r="B246" s="192"/>
      <c r="C246" s="68"/>
      <c r="D246" s="18"/>
      <c r="E246" s="18"/>
      <c r="F246" s="18"/>
      <c r="G246" s="272"/>
    </row>
    <row r="247" spans="1:7" ht="15.75">
      <c r="A247" s="68"/>
      <c r="B247" s="192"/>
      <c r="C247" s="68"/>
      <c r="D247" s="18"/>
      <c r="E247" s="18"/>
      <c r="F247" s="18"/>
      <c r="G247" s="272"/>
    </row>
    <row r="248" spans="1:7" ht="15.75">
      <c r="A248" s="68"/>
      <c r="B248" s="192"/>
      <c r="C248" s="68"/>
      <c r="D248" s="18"/>
      <c r="E248" s="18"/>
      <c r="F248" s="18"/>
      <c r="G248" s="272"/>
    </row>
    <row r="249" spans="1:7" ht="15.75">
      <c r="A249" s="68"/>
      <c r="B249" s="192"/>
      <c r="C249" s="68"/>
      <c r="D249" s="18"/>
      <c r="E249" s="18"/>
      <c r="F249" s="18"/>
      <c r="G249" s="272"/>
    </row>
    <row r="250" spans="1:7" ht="15.75">
      <c r="A250" s="68"/>
      <c r="B250" s="192"/>
      <c r="C250" s="68"/>
      <c r="D250" s="18"/>
      <c r="E250" s="18"/>
      <c r="F250" s="18"/>
      <c r="G250" s="272"/>
    </row>
    <row r="251" spans="1:7" ht="15.75">
      <c r="A251" s="68"/>
      <c r="B251" s="192"/>
      <c r="C251" s="68"/>
      <c r="D251" s="18"/>
      <c r="E251" s="18"/>
      <c r="F251" s="18"/>
      <c r="G251" s="272"/>
    </row>
    <row r="252" spans="1:7" ht="15.75">
      <c r="A252" s="68"/>
      <c r="B252" s="192"/>
      <c r="C252" s="68"/>
      <c r="D252" s="18"/>
      <c r="E252" s="18"/>
      <c r="F252" s="18"/>
      <c r="G252" s="272"/>
    </row>
    <row r="253" spans="1:7" ht="15.75">
      <c r="A253" s="68"/>
      <c r="B253" s="192"/>
      <c r="C253" s="68"/>
      <c r="D253" s="18"/>
      <c r="E253" s="18"/>
      <c r="F253" s="18"/>
      <c r="G253" s="272"/>
    </row>
    <row r="254" spans="1:7" ht="15.75">
      <c r="A254" s="68"/>
      <c r="B254" s="192"/>
      <c r="C254" s="68"/>
      <c r="D254" s="18"/>
      <c r="E254" s="18"/>
      <c r="F254" s="18"/>
      <c r="G254" s="272"/>
    </row>
    <row r="255" spans="1:7" ht="15.75">
      <c r="A255" s="68"/>
      <c r="B255" s="192"/>
      <c r="C255" s="68"/>
      <c r="D255" s="18"/>
      <c r="E255" s="18"/>
      <c r="F255" s="18"/>
      <c r="G255" s="272"/>
    </row>
    <row r="256" spans="1:7" ht="15.75">
      <c r="A256" s="68"/>
      <c r="B256" s="192"/>
      <c r="C256" s="68"/>
      <c r="D256" s="18"/>
      <c r="E256" s="18"/>
      <c r="F256" s="18"/>
      <c r="G256" s="272"/>
    </row>
    <row r="257" spans="1:7" ht="15.75">
      <c r="A257" s="68"/>
      <c r="B257" s="192"/>
      <c r="C257" s="68"/>
      <c r="D257" s="18"/>
      <c r="E257" s="18"/>
      <c r="F257" s="18"/>
      <c r="G257" s="272"/>
    </row>
    <row r="258" spans="1:7" ht="15.75">
      <c r="A258" s="68"/>
      <c r="B258" s="192"/>
      <c r="C258" s="68"/>
      <c r="D258" s="18"/>
      <c r="E258" s="18"/>
      <c r="F258" s="18"/>
      <c r="G258" s="272"/>
    </row>
    <row r="259" spans="1:7" ht="15.75">
      <c r="A259" s="68"/>
      <c r="B259" s="192"/>
      <c r="C259" s="68"/>
      <c r="D259" s="18"/>
      <c r="E259" s="18"/>
      <c r="F259" s="18"/>
      <c r="G259" s="272"/>
    </row>
    <row r="260" spans="1:7" ht="15.75">
      <c r="A260" s="68"/>
      <c r="B260" s="192"/>
      <c r="C260" s="68"/>
      <c r="D260" s="18"/>
      <c r="E260" s="18"/>
      <c r="F260" s="18"/>
      <c r="G260" s="272"/>
    </row>
    <row r="261" spans="1:7" ht="15.75">
      <c r="A261" s="68"/>
      <c r="B261" s="192"/>
      <c r="C261" s="68"/>
      <c r="D261" s="18"/>
      <c r="E261" s="18"/>
      <c r="F261" s="18"/>
      <c r="G261" s="272"/>
    </row>
    <row r="262" spans="1:7" ht="15.75">
      <c r="A262" s="68"/>
      <c r="B262" s="192"/>
      <c r="C262" s="68"/>
      <c r="D262" s="18"/>
      <c r="E262" s="18"/>
      <c r="F262" s="18"/>
      <c r="G262" s="272"/>
    </row>
    <row r="263" spans="1:7" ht="15.75">
      <c r="A263" s="68"/>
      <c r="B263" s="192"/>
      <c r="C263" s="68"/>
      <c r="D263" s="18"/>
      <c r="E263" s="18"/>
      <c r="F263" s="18"/>
      <c r="G263" s="272"/>
    </row>
    <row r="264" spans="1:7" ht="15.75">
      <c r="A264" s="68"/>
      <c r="B264" s="192"/>
      <c r="C264" s="68"/>
      <c r="D264" s="18"/>
      <c r="E264" s="18"/>
      <c r="F264" s="18"/>
      <c r="G264" s="272"/>
    </row>
    <row r="265" spans="1:7" ht="15.75">
      <c r="A265" s="68"/>
      <c r="B265" s="192"/>
      <c r="C265" s="68"/>
      <c r="D265" s="18"/>
      <c r="E265" s="18"/>
      <c r="F265" s="18"/>
      <c r="G265" s="272"/>
    </row>
    <row r="266" spans="1:7" ht="15.75">
      <c r="A266" s="68"/>
      <c r="B266" s="192"/>
      <c r="C266" s="68"/>
      <c r="D266" s="18"/>
      <c r="E266" s="18"/>
      <c r="F266" s="18"/>
      <c r="G266" s="272"/>
    </row>
    <row r="267" spans="1:7" ht="15.75">
      <c r="A267" s="68"/>
      <c r="B267" s="192"/>
      <c r="C267" s="68"/>
      <c r="D267" s="18"/>
      <c r="E267" s="18"/>
      <c r="F267" s="18"/>
      <c r="G267" s="272"/>
    </row>
    <row r="268" spans="1:7" ht="15.75">
      <c r="A268" s="68"/>
      <c r="B268" s="192"/>
      <c r="C268" s="68"/>
      <c r="D268" s="18"/>
      <c r="E268" s="18"/>
      <c r="F268" s="18"/>
      <c r="G268" s="272"/>
    </row>
    <row r="269" spans="1:7" ht="15.75">
      <c r="A269" s="68"/>
      <c r="B269" s="192"/>
      <c r="C269" s="68"/>
      <c r="D269" s="18"/>
      <c r="E269" s="18"/>
      <c r="F269" s="18"/>
      <c r="G269" s="272"/>
    </row>
    <row r="270" spans="1:7" ht="15.75">
      <c r="A270" s="68"/>
      <c r="B270" s="192"/>
      <c r="C270" s="68"/>
      <c r="D270" s="18"/>
      <c r="E270" s="18"/>
      <c r="F270" s="18"/>
      <c r="G270" s="272"/>
    </row>
    <row r="271" spans="1:7" ht="15.75">
      <c r="A271" s="68"/>
      <c r="B271" s="192"/>
      <c r="C271" s="68"/>
      <c r="D271" s="18"/>
      <c r="E271" s="18"/>
      <c r="F271" s="18"/>
      <c r="G271" s="272"/>
    </row>
    <row r="272" spans="1:7" ht="15.75">
      <c r="A272" s="68"/>
      <c r="B272" s="192"/>
      <c r="C272" s="68"/>
      <c r="D272" s="18"/>
      <c r="E272" s="18"/>
      <c r="F272" s="18"/>
      <c r="G272" s="272"/>
    </row>
    <row r="273" spans="1:7" ht="15.75">
      <c r="A273" s="68"/>
      <c r="B273" s="192"/>
      <c r="C273" s="68"/>
      <c r="D273" s="18"/>
      <c r="E273" s="18"/>
      <c r="F273" s="18"/>
      <c r="G273" s="272"/>
    </row>
    <row r="274" spans="1:7" ht="15.75">
      <c r="A274" s="68"/>
      <c r="B274" s="192"/>
      <c r="C274" s="68"/>
      <c r="D274" s="18"/>
      <c r="E274" s="18"/>
      <c r="F274" s="18"/>
      <c r="G274" s="272"/>
    </row>
    <row r="275" spans="1:7" ht="15.75">
      <c r="A275" s="68"/>
      <c r="B275" s="192"/>
      <c r="C275" s="68"/>
      <c r="D275" s="18"/>
      <c r="E275" s="18"/>
      <c r="F275" s="18"/>
      <c r="G275" s="272"/>
    </row>
    <row r="276" spans="1:7" ht="15.75">
      <c r="A276" s="68"/>
      <c r="B276" s="192"/>
      <c r="C276" s="68"/>
      <c r="D276" s="18"/>
      <c r="E276" s="18"/>
      <c r="F276" s="18"/>
      <c r="G276" s="272"/>
    </row>
    <row r="277" spans="1:7" ht="15.75">
      <c r="A277" s="68"/>
      <c r="B277" s="192"/>
      <c r="C277" s="68"/>
      <c r="D277" s="18"/>
      <c r="E277" s="18"/>
      <c r="F277" s="18"/>
      <c r="G277" s="272"/>
    </row>
    <row r="278" spans="1:7" ht="15.75">
      <c r="A278" s="68"/>
      <c r="B278" s="192"/>
      <c r="C278" s="68"/>
      <c r="D278" s="18"/>
      <c r="E278" s="18"/>
      <c r="F278" s="18"/>
      <c r="G278" s="272"/>
    </row>
    <row r="279" spans="1:7" ht="15.75">
      <c r="A279" s="68"/>
      <c r="B279" s="192"/>
      <c r="C279" s="68"/>
      <c r="D279" s="18"/>
      <c r="E279" s="18"/>
      <c r="F279" s="18"/>
      <c r="G279" s="272"/>
    </row>
    <row r="280" spans="1:7" ht="15.75">
      <c r="A280" s="68"/>
      <c r="B280" s="192"/>
      <c r="C280" s="68"/>
      <c r="D280" s="18"/>
      <c r="E280" s="18"/>
      <c r="F280" s="18"/>
      <c r="G280" s="272"/>
    </row>
    <row r="281" spans="1:7" ht="15.75">
      <c r="A281" s="68"/>
      <c r="B281" s="192"/>
      <c r="C281" s="68"/>
      <c r="D281" s="18"/>
      <c r="E281" s="18"/>
      <c r="F281" s="18"/>
      <c r="G281" s="272"/>
    </row>
    <row r="282" spans="1:7" ht="15.75">
      <c r="A282" s="68"/>
      <c r="B282" s="192"/>
      <c r="C282" s="68"/>
      <c r="D282" s="18"/>
      <c r="E282" s="18"/>
      <c r="F282" s="18"/>
      <c r="G282" s="272"/>
    </row>
    <row r="283" spans="1:7" ht="15.75">
      <c r="A283" s="68"/>
      <c r="B283" s="192"/>
      <c r="C283" s="68"/>
      <c r="D283" s="18"/>
      <c r="E283" s="18"/>
      <c r="F283" s="18"/>
      <c r="G283" s="272"/>
    </row>
    <row r="284" spans="1:7" ht="15.75">
      <c r="A284" s="68"/>
      <c r="B284" s="192"/>
      <c r="C284" s="68"/>
      <c r="D284" s="18"/>
      <c r="E284" s="18"/>
      <c r="F284" s="18"/>
      <c r="G284" s="272"/>
    </row>
    <row r="285" spans="1:7" ht="15.75">
      <c r="A285" s="68"/>
      <c r="B285" s="192"/>
      <c r="C285" s="68"/>
      <c r="D285" s="18"/>
      <c r="E285" s="18"/>
      <c r="F285" s="18"/>
      <c r="G285" s="272"/>
    </row>
    <row r="286" spans="1:7" ht="15.75">
      <c r="A286" s="68"/>
      <c r="B286" s="192"/>
      <c r="C286" s="68"/>
      <c r="D286" s="18"/>
      <c r="E286" s="18"/>
      <c r="F286" s="18"/>
      <c r="G286" s="272"/>
    </row>
    <row r="287" spans="1:7" ht="15.75">
      <c r="A287" s="68"/>
      <c r="B287" s="192"/>
      <c r="C287" s="68"/>
      <c r="D287" s="18"/>
      <c r="E287" s="18"/>
      <c r="F287" s="18"/>
      <c r="G287" s="272"/>
    </row>
    <row r="288" spans="1:7" ht="15.75">
      <c r="A288" s="68"/>
      <c r="B288" s="192"/>
      <c r="C288" s="68"/>
      <c r="D288" s="18"/>
      <c r="E288" s="18"/>
      <c r="F288" s="18"/>
      <c r="G288" s="272"/>
    </row>
    <row r="289" spans="1:7" ht="15.75">
      <c r="A289" s="68"/>
      <c r="B289" s="192"/>
      <c r="C289" s="68"/>
      <c r="D289" s="18"/>
      <c r="E289" s="18"/>
      <c r="F289" s="18"/>
      <c r="G289" s="272"/>
    </row>
    <row r="290" spans="1:7" ht="15.75">
      <c r="A290" s="68"/>
      <c r="B290" s="192"/>
      <c r="C290" s="68"/>
      <c r="D290" s="18"/>
      <c r="E290" s="18"/>
      <c r="F290" s="18"/>
      <c r="G290" s="272"/>
    </row>
    <row r="291" spans="1:7" ht="15.75">
      <c r="A291" s="68"/>
      <c r="B291" s="192"/>
      <c r="C291" s="68"/>
      <c r="D291" s="18"/>
      <c r="E291" s="18"/>
      <c r="F291" s="18"/>
      <c r="G291" s="272"/>
    </row>
    <row r="292" spans="1:7" ht="15.75">
      <c r="A292" s="68"/>
      <c r="B292" s="192"/>
      <c r="C292" s="68"/>
      <c r="D292" s="18"/>
      <c r="E292" s="18"/>
      <c r="F292" s="18"/>
      <c r="G292" s="272"/>
    </row>
    <row r="293" spans="1:7" ht="15.75">
      <c r="A293" s="68"/>
      <c r="B293" s="192"/>
      <c r="C293" s="68"/>
      <c r="D293" s="18"/>
      <c r="E293" s="18"/>
      <c r="F293" s="18"/>
      <c r="G293" s="272"/>
    </row>
    <row r="294" spans="1:7" ht="15.75">
      <c r="A294" s="68"/>
      <c r="B294" s="192"/>
      <c r="C294" s="68"/>
      <c r="D294" s="18"/>
      <c r="E294" s="18"/>
      <c r="F294" s="18"/>
      <c r="G294" s="272"/>
    </row>
    <row r="295" spans="1:7" ht="15.75">
      <c r="A295" s="68"/>
      <c r="B295" s="192"/>
      <c r="C295" s="68"/>
      <c r="D295" s="18"/>
      <c r="E295" s="18"/>
      <c r="F295" s="18"/>
      <c r="G295" s="272"/>
    </row>
    <row r="296" spans="1:7" ht="15.75">
      <c r="A296" s="68"/>
      <c r="B296" s="192"/>
      <c r="C296" s="68"/>
      <c r="D296" s="18"/>
      <c r="E296" s="18"/>
      <c r="F296" s="18"/>
      <c r="G296" s="272"/>
    </row>
    <row r="297" spans="1:7" ht="15.75">
      <c r="A297" s="68"/>
      <c r="B297" s="192"/>
      <c r="C297" s="68"/>
      <c r="D297" s="18"/>
      <c r="E297" s="18"/>
      <c r="F297" s="18"/>
      <c r="G297" s="272"/>
    </row>
    <row r="298" spans="1:7" ht="15.75">
      <c r="A298" s="68"/>
      <c r="B298" s="192"/>
      <c r="C298" s="68"/>
      <c r="D298" s="18"/>
      <c r="E298" s="18"/>
      <c r="F298" s="18"/>
      <c r="G298" s="272"/>
    </row>
    <row r="299" spans="1:7" ht="15.75">
      <c r="A299" s="68"/>
      <c r="B299" s="192"/>
      <c r="C299" s="68"/>
      <c r="D299" s="18"/>
      <c r="E299" s="18"/>
      <c r="F299" s="18"/>
      <c r="G299" s="272"/>
    </row>
    <row r="300" spans="1:7" ht="15.75">
      <c r="A300" s="68"/>
      <c r="B300" s="192"/>
      <c r="C300" s="68"/>
      <c r="D300" s="18"/>
      <c r="E300" s="18"/>
      <c r="F300" s="18"/>
      <c r="G300" s="272"/>
    </row>
    <row r="301" spans="1:7" ht="15.75">
      <c r="A301" s="68"/>
      <c r="B301" s="192"/>
      <c r="C301" s="68"/>
      <c r="D301" s="18"/>
      <c r="E301" s="18"/>
      <c r="F301" s="18"/>
      <c r="G301" s="272"/>
    </row>
    <row r="302" spans="1:7" ht="15.75">
      <c r="A302" s="68"/>
      <c r="B302" s="192"/>
      <c r="C302" s="68"/>
      <c r="D302" s="18"/>
      <c r="E302" s="18"/>
      <c r="F302" s="18"/>
      <c r="G302" s="272"/>
    </row>
    <row r="303" spans="1:7" ht="15.75">
      <c r="A303" s="68"/>
      <c r="B303" s="192"/>
      <c r="C303" s="68"/>
      <c r="D303" s="18"/>
      <c r="E303" s="18"/>
      <c r="F303" s="18"/>
      <c r="G303" s="272"/>
    </row>
    <row r="304" spans="1:7" ht="15.75">
      <c r="A304" s="68"/>
      <c r="B304" s="192"/>
      <c r="C304" s="68"/>
      <c r="D304" s="18"/>
      <c r="E304" s="18"/>
      <c r="F304" s="18"/>
      <c r="G304" s="272"/>
    </row>
    <row r="305" spans="1:7" ht="15.75">
      <c r="A305" s="68"/>
      <c r="B305" s="192"/>
      <c r="C305" s="68"/>
      <c r="D305" s="18"/>
      <c r="E305" s="18"/>
      <c r="F305" s="18"/>
      <c r="G305" s="272"/>
    </row>
    <row r="306" spans="1:7" ht="15.75">
      <c r="A306" s="68"/>
      <c r="B306" s="192"/>
      <c r="C306" s="68"/>
      <c r="D306" s="18"/>
      <c r="E306" s="18"/>
      <c r="F306" s="18"/>
      <c r="G306" s="272"/>
    </row>
    <row r="307" spans="1:7" ht="15.75">
      <c r="A307" s="68"/>
      <c r="B307" s="192"/>
      <c r="C307" s="68"/>
      <c r="D307" s="18"/>
      <c r="E307" s="18"/>
      <c r="F307" s="18"/>
      <c r="G307" s="272"/>
    </row>
    <row r="308" spans="1:7" ht="15.75">
      <c r="A308" s="68"/>
      <c r="B308" s="192"/>
      <c r="C308" s="68"/>
      <c r="D308" s="18"/>
      <c r="E308" s="18"/>
      <c r="F308" s="18"/>
      <c r="G308" s="272"/>
    </row>
    <row r="309" spans="1:7" ht="15.75">
      <c r="A309" s="68"/>
      <c r="B309" s="192"/>
      <c r="C309" s="68"/>
      <c r="D309" s="18"/>
      <c r="E309" s="18"/>
      <c r="F309" s="18"/>
      <c r="G309" s="272"/>
    </row>
    <row r="310" spans="1:7" ht="15.75">
      <c r="A310" s="68"/>
      <c r="B310" s="192"/>
      <c r="C310" s="68"/>
      <c r="D310" s="18"/>
      <c r="E310" s="18"/>
      <c r="F310" s="18"/>
      <c r="G310" s="272"/>
    </row>
    <row r="311" spans="1:7" ht="15.75">
      <c r="A311" s="68"/>
      <c r="B311" s="192"/>
      <c r="C311" s="68"/>
      <c r="D311" s="18"/>
      <c r="E311" s="18"/>
      <c r="F311" s="18"/>
      <c r="G311" s="272"/>
    </row>
    <row r="312" spans="1:7" ht="15.75">
      <c r="A312" s="68"/>
      <c r="B312" s="192"/>
      <c r="C312" s="68"/>
      <c r="D312" s="18"/>
      <c r="E312" s="18"/>
      <c r="F312" s="18"/>
      <c r="G312" s="272"/>
    </row>
    <row r="313" spans="1:7" ht="15.75">
      <c r="A313" s="68"/>
      <c r="B313" s="192"/>
      <c r="C313" s="68"/>
      <c r="D313" s="18"/>
      <c r="E313" s="18"/>
      <c r="F313" s="18"/>
      <c r="G313" s="272"/>
    </row>
    <row r="314" spans="1:7" ht="15.75">
      <c r="A314" s="68"/>
      <c r="B314" s="192"/>
      <c r="C314" s="68"/>
      <c r="D314" s="18"/>
      <c r="E314" s="18"/>
      <c r="F314" s="18"/>
      <c r="G314" s="272"/>
    </row>
    <row r="315" spans="1:7" ht="15.75">
      <c r="A315" s="68"/>
      <c r="B315" s="192"/>
      <c r="C315" s="68"/>
      <c r="D315" s="18"/>
      <c r="E315" s="18"/>
      <c r="F315" s="18"/>
      <c r="G315" s="272"/>
    </row>
    <row r="316" spans="1:7" ht="15.75">
      <c r="A316" s="68"/>
      <c r="B316" s="192"/>
      <c r="C316" s="68"/>
      <c r="D316" s="18"/>
      <c r="E316" s="18"/>
      <c r="F316" s="18"/>
      <c r="G316" s="272"/>
    </row>
    <row r="317" spans="1:7" ht="15.75">
      <c r="A317" s="68"/>
      <c r="B317" s="192"/>
      <c r="C317" s="68"/>
      <c r="D317" s="18"/>
      <c r="E317" s="18"/>
      <c r="F317" s="18"/>
      <c r="G317" s="272"/>
    </row>
    <row r="318" spans="1:7" ht="15.75">
      <c r="A318" s="68"/>
      <c r="B318" s="192"/>
      <c r="C318" s="68"/>
      <c r="D318" s="18"/>
      <c r="E318" s="18"/>
      <c r="F318" s="18"/>
      <c r="G318" s="272"/>
    </row>
  </sheetData>
  <mergeCells count="18">
    <mergeCell ref="G139:G140"/>
    <mergeCell ref="D4:E4"/>
    <mergeCell ref="F6:F9"/>
    <mergeCell ref="A39:A40"/>
    <mergeCell ref="E139:E140"/>
    <mergeCell ref="F139:F140"/>
    <mergeCell ref="A139:D140"/>
    <mergeCell ref="A6:A9"/>
    <mergeCell ref="B6:B9"/>
    <mergeCell ref="C6:C9"/>
    <mergeCell ref="D6:D9"/>
    <mergeCell ref="G39:G40"/>
    <mergeCell ref="B39:B40"/>
    <mergeCell ref="C39:C40"/>
    <mergeCell ref="G6:G9"/>
    <mergeCell ref="E6:E9"/>
    <mergeCell ref="E39:E40"/>
    <mergeCell ref="F39:F40"/>
  </mergeCells>
  <printOptions vertic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workbookViewId="0" topLeftCell="A4">
      <selection activeCell="D143" sqref="D142:D143"/>
    </sheetView>
  </sheetViews>
  <sheetFormatPr defaultColWidth="9.00390625" defaultRowHeight="12.75"/>
  <cols>
    <col min="1" max="1" width="4.75390625" style="67" customWidth="1"/>
    <col min="2" max="2" width="6.125" style="67" customWidth="1"/>
    <col min="3" max="3" width="5.25390625" style="67" customWidth="1"/>
    <col min="4" max="4" width="47.75390625" style="0" customWidth="1"/>
    <col min="5" max="5" width="13.125" style="0" customWidth="1"/>
    <col min="6" max="6" width="13.375" style="0" customWidth="1"/>
    <col min="7" max="7" width="6.00390625" style="10" customWidth="1"/>
    <col min="8" max="8" width="9.875" style="0" customWidth="1"/>
  </cols>
  <sheetData>
    <row r="1" ht="15">
      <c r="F1" t="s">
        <v>133</v>
      </c>
    </row>
    <row r="3" spans="1:7" s="4" customFormat="1" ht="18.75">
      <c r="A3" s="101"/>
      <c r="B3" s="102"/>
      <c r="C3" s="102"/>
      <c r="D3" s="103" t="s">
        <v>109</v>
      </c>
      <c r="E3" s="100"/>
      <c r="F3" s="9"/>
      <c r="G3" s="97"/>
    </row>
    <row r="4" spans="1:7" s="4" customFormat="1" ht="18.75">
      <c r="A4" s="98"/>
      <c r="B4" s="99"/>
      <c r="C4" s="99"/>
      <c r="D4" s="382" t="s">
        <v>137</v>
      </c>
      <c r="E4" s="382"/>
      <c r="G4" s="97"/>
    </row>
    <row r="5" spans="1:7" ht="21.75" customHeight="1">
      <c r="A5" s="17"/>
      <c r="B5" s="68"/>
      <c r="C5" s="68"/>
      <c r="D5" s="18"/>
      <c r="E5" s="18"/>
      <c r="F5" s="18"/>
      <c r="G5" s="2"/>
    </row>
    <row r="6" spans="1:7" ht="12" customHeight="1">
      <c r="A6" s="372" t="s">
        <v>0</v>
      </c>
      <c r="B6" s="369" t="s">
        <v>60</v>
      </c>
      <c r="C6" s="369" t="s">
        <v>1</v>
      </c>
      <c r="D6" s="369" t="s">
        <v>2</v>
      </c>
      <c r="E6" s="369" t="s">
        <v>99</v>
      </c>
      <c r="F6" s="369" t="s">
        <v>3</v>
      </c>
      <c r="G6" s="369" t="s">
        <v>4</v>
      </c>
    </row>
    <row r="7" spans="1:7" ht="16.5" customHeight="1">
      <c r="A7" s="383"/>
      <c r="B7" s="370"/>
      <c r="C7" s="370"/>
      <c r="D7" s="370"/>
      <c r="E7" s="370"/>
      <c r="F7" s="370"/>
      <c r="G7" s="370"/>
    </row>
    <row r="8" spans="1:7" ht="6" customHeight="1">
      <c r="A8" s="383"/>
      <c r="B8" s="370"/>
      <c r="C8" s="370"/>
      <c r="D8" s="370"/>
      <c r="E8" s="370"/>
      <c r="F8" s="370"/>
      <c r="G8" s="370"/>
    </row>
    <row r="9" spans="1:7" ht="2.25" customHeight="1">
      <c r="A9" s="373"/>
      <c r="B9" s="371"/>
      <c r="C9" s="371"/>
      <c r="D9" s="371"/>
      <c r="E9" s="371"/>
      <c r="F9" s="371"/>
      <c r="G9" s="371"/>
    </row>
    <row r="10" spans="1:7" ht="19.5" customHeight="1">
      <c r="A10" s="89" t="s">
        <v>61</v>
      </c>
      <c r="B10" s="69"/>
      <c r="C10" s="69"/>
      <c r="D10" s="19" t="s">
        <v>5</v>
      </c>
      <c r="E10" s="20">
        <f>E12</f>
        <v>3000</v>
      </c>
      <c r="F10" s="20">
        <f>F12</f>
        <v>2408</v>
      </c>
      <c r="G10" s="138">
        <f>(F10/E10)*100</f>
        <v>80.26666666666667</v>
      </c>
    </row>
    <row r="11" spans="1:7" ht="3" customHeight="1">
      <c r="A11" s="90"/>
      <c r="B11" s="70"/>
      <c r="C11" s="31"/>
      <c r="D11" s="21"/>
      <c r="E11" s="22"/>
      <c r="F11" s="22"/>
      <c r="G11" s="23" t="e">
        <f>(F11/E11)*10000%</f>
        <v>#DIV/0!</v>
      </c>
    </row>
    <row r="12" spans="1:7" s="49" customFormat="1" ht="18" customHeight="1">
      <c r="A12" s="91"/>
      <c r="B12" s="45" t="s">
        <v>93</v>
      </c>
      <c r="C12" s="46"/>
      <c r="D12" s="47" t="s">
        <v>6</v>
      </c>
      <c r="E12" s="48">
        <f>E13</f>
        <v>3000</v>
      </c>
      <c r="F12" s="48">
        <f>F13</f>
        <v>2408</v>
      </c>
      <c r="G12" s="12">
        <f>(F12/E12)*100</f>
        <v>80.26666666666667</v>
      </c>
    </row>
    <row r="13" spans="1:7" s="49" customFormat="1" ht="18" customHeight="1">
      <c r="A13" s="91"/>
      <c r="B13" s="71"/>
      <c r="C13" s="74" t="s">
        <v>63</v>
      </c>
      <c r="D13" s="50" t="s">
        <v>7</v>
      </c>
      <c r="E13" s="51">
        <v>3000</v>
      </c>
      <c r="F13" s="51">
        <v>2408</v>
      </c>
      <c r="G13" s="12">
        <f>(F13/E13)*100</f>
        <v>80.26666666666667</v>
      </c>
    </row>
    <row r="14" spans="1:7" ht="19.5" customHeight="1">
      <c r="A14" s="92" t="s">
        <v>62</v>
      </c>
      <c r="B14" s="72"/>
      <c r="C14" s="77"/>
      <c r="D14" s="24" t="s">
        <v>8</v>
      </c>
      <c r="E14" s="25">
        <f>E16</f>
        <v>4500</v>
      </c>
      <c r="F14" s="25">
        <f>F16</f>
        <v>905</v>
      </c>
      <c r="G14" s="14">
        <f aca="true" t="shared" si="0" ref="G14:G31">(F14/E14)*100</f>
        <v>20.11111111111111</v>
      </c>
    </row>
    <row r="15" spans="1:7" ht="3" customHeight="1">
      <c r="A15" s="90"/>
      <c r="B15" s="73"/>
      <c r="C15" s="84"/>
      <c r="D15" s="26"/>
      <c r="E15" s="27"/>
      <c r="F15" s="28"/>
      <c r="G15" s="12" t="e">
        <f t="shared" si="0"/>
        <v>#DIV/0!</v>
      </c>
    </row>
    <row r="16" spans="1:7" s="49" customFormat="1" ht="18" customHeight="1">
      <c r="A16" s="79"/>
      <c r="B16" s="74" t="s">
        <v>94</v>
      </c>
      <c r="C16" s="74"/>
      <c r="D16" s="50" t="s">
        <v>46</v>
      </c>
      <c r="E16" s="52">
        <f>E17</f>
        <v>4500</v>
      </c>
      <c r="F16" s="52">
        <f>F17</f>
        <v>905</v>
      </c>
      <c r="G16" s="12">
        <f t="shared" si="0"/>
        <v>20.11111111111111</v>
      </c>
    </row>
    <row r="17" spans="1:7" s="49" customFormat="1" ht="18" customHeight="1">
      <c r="A17" s="79"/>
      <c r="B17" s="11"/>
      <c r="C17" s="74" t="s">
        <v>64</v>
      </c>
      <c r="D17" s="50" t="s">
        <v>14</v>
      </c>
      <c r="E17" s="51">
        <v>4500</v>
      </c>
      <c r="F17" s="54">
        <v>905</v>
      </c>
      <c r="G17" s="12">
        <f t="shared" si="0"/>
        <v>20.11111111111111</v>
      </c>
    </row>
    <row r="18" spans="1:7" ht="19.5" customHeight="1">
      <c r="A18" s="93">
        <v>600</v>
      </c>
      <c r="B18" s="75"/>
      <c r="C18" s="75"/>
      <c r="D18" s="29" t="s">
        <v>9</v>
      </c>
      <c r="E18" s="39">
        <f>E20</f>
        <v>536050</v>
      </c>
      <c r="F18" s="39">
        <f>F20</f>
        <v>0</v>
      </c>
      <c r="G18" s="14">
        <f t="shared" si="0"/>
        <v>0</v>
      </c>
    </row>
    <row r="19" spans="1:7" ht="3" customHeight="1">
      <c r="A19" s="94"/>
      <c r="B19" s="31"/>
      <c r="C19" s="31"/>
      <c r="D19" s="21"/>
      <c r="E19" s="22"/>
      <c r="F19" s="54" t="s">
        <v>101</v>
      </c>
      <c r="G19" s="119" t="e">
        <f t="shared" si="0"/>
        <v>#VALUE!</v>
      </c>
    </row>
    <row r="20" spans="1:7" s="49" customFormat="1" ht="18" customHeight="1">
      <c r="A20" s="79"/>
      <c r="B20" s="11">
        <v>60016</v>
      </c>
      <c r="C20" s="11"/>
      <c r="D20" s="50" t="s">
        <v>10</v>
      </c>
      <c r="E20" s="52">
        <f>E23+E21+E22</f>
        <v>536050</v>
      </c>
      <c r="F20" s="52">
        <f>F23+F21+F22</f>
        <v>0</v>
      </c>
      <c r="G20" s="12">
        <f t="shared" si="0"/>
        <v>0</v>
      </c>
    </row>
    <row r="21" spans="1:7" s="49" customFormat="1" ht="18" customHeight="1">
      <c r="A21" s="79"/>
      <c r="B21" s="11"/>
      <c r="C21" s="11">
        <v>6290</v>
      </c>
      <c r="D21" s="50" t="s">
        <v>138</v>
      </c>
      <c r="E21" s="51">
        <v>130000</v>
      </c>
      <c r="F21" s="120">
        <v>0</v>
      </c>
      <c r="G21" s="12">
        <f t="shared" si="0"/>
        <v>0</v>
      </c>
    </row>
    <row r="22" spans="1:7" s="49" customFormat="1" ht="18" customHeight="1">
      <c r="A22" s="79"/>
      <c r="B22" s="11"/>
      <c r="C22" s="11">
        <v>6330</v>
      </c>
      <c r="D22" s="50" t="s">
        <v>139</v>
      </c>
      <c r="E22" s="51">
        <v>47770</v>
      </c>
      <c r="F22" s="120">
        <v>0</v>
      </c>
      <c r="G22" s="12">
        <f t="shared" si="0"/>
        <v>0</v>
      </c>
    </row>
    <row r="23" spans="1:7" s="49" customFormat="1" ht="18" customHeight="1">
      <c r="A23" s="79"/>
      <c r="B23" s="76"/>
      <c r="C23" s="11">
        <v>6332</v>
      </c>
      <c r="D23" s="50" t="s">
        <v>140</v>
      </c>
      <c r="E23" s="51">
        <v>358280</v>
      </c>
      <c r="F23" s="120">
        <v>0</v>
      </c>
      <c r="G23" s="12">
        <f t="shared" si="0"/>
        <v>0</v>
      </c>
    </row>
    <row r="24" spans="1:7" ht="19.5" customHeight="1">
      <c r="A24" s="40">
        <v>700</v>
      </c>
      <c r="B24" s="77"/>
      <c r="C24" s="77"/>
      <c r="D24" s="24" t="s">
        <v>11</v>
      </c>
      <c r="E24" s="25">
        <f>E26</f>
        <v>555491</v>
      </c>
      <c r="F24" s="25">
        <f>F26</f>
        <v>276229</v>
      </c>
      <c r="G24" s="14">
        <f t="shared" si="0"/>
        <v>49.72699827719981</v>
      </c>
    </row>
    <row r="25" spans="1:7" ht="2.25" customHeight="1">
      <c r="A25" s="95"/>
      <c r="B25" s="78"/>
      <c r="C25" s="31"/>
      <c r="D25" s="1"/>
      <c r="E25" s="7"/>
      <c r="F25" s="7"/>
      <c r="G25" s="119" t="e">
        <f t="shared" si="0"/>
        <v>#DIV/0!</v>
      </c>
    </row>
    <row r="26" spans="1:7" s="49" customFormat="1" ht="18" customHeight="1">
      <c r="A26" s="91"/>
      <c r="B26" s="79">
        <v>70005</v>
      </c>
      <c r="C26" s="11"/>
      <c r="D26" s="50" t="s">
        <v>12</v>
      </c>
      <c r="E26" s="55">
        <f>E27+E28+E29+E30</f>
        <v>555491</v>
      </c>
      <c r="F26" s="154">
        <f>F27+F28+F29+F30</f>
        <v>276229</v>
      </c>
      <c r="G26" s="12">
        <f t="shared" si="0"/>
        <v>49.72699827719981</v>
      </c>
    </row>
    <row r="27" spans="1:7" s="49" customFormat="1" ht="18" customHeight="1">
      <c r="A27" s="91"/>
      <c r="B27" s="80"/>
      <c r="C27" s="74" t="s">
        <v>65</v>
      </c>
      <c r="D27" s="50" t="s">
        <v>13</v>
      </c>
      <c r="E27" s="55">
        <v>37000</v>
      </c>
      <c r="F27" s="54">
        <v>30943</v>
      </c>
      <c r="G27" s="12">
        <f t="shared" si="0"/>
        <v>83.62972972972973</v>
      </c>
    </row>
    <row r="28" spans="1:7" s="49" customFormat="1" ht="18" customHeight="1">
      <c r="A28" s="91"/>
      <c r="B28" s="80"/>
      <c r="C28" s="74" t="s">
        <v>64</v>
      </c>
      <c r="D28" s="50" t="s">
        <v>14</v>
      </c>
      <c r="E28" s="55">
        <v>65000</v>
      </c>
      <c r="F28" s="54">
        <v>35026</v>
      </c>
      <c r="G28" s="12">
        <f t="shared" si="0"/>
        <v>53.88615384615385</v>
      </c>
    </row>
    <row r="29" spans="1:7" s="49" customFormat="1" ht="18" customHeight="1">
      <c r="A29" s="91"/>
      <c r="B29" s="80"/>
      <c r="C29" s="74" t="s">
        <v>66</v>
      </c>
      <c r="D29" s="50" t="s">
        <v>16</v>
      </c>
      <c r="E29" s="55">
        <v>5000</v>
      </c>
      <c r="F29" s="54">
        <v>9837</v>
      </c>
      <c r="G29" s="12">
        <f t="shared" si="0"/>
        <v>196.74</v>
      </c>
    </row>
    <row r="30" spans="1:7" s="49" customFormat="1" ht="18" customHeight="1">
      <c r="A30" s="91"/>
      <c r="B30" s="80"/>
      <c r="C30" s="74" t="s">
        <v>134</v>
      </c>
      <c r="D30" s="50" t="s">
        <v>15</v>
      </c>
      <c r="E30" s="55">
        <v>448491</v>
      </c>
      <c r="F30" s="54">
        <v>200423</v>
      </c>
      <c r="G30" s="12">
        <f t="shared" si="0"/>
        <v>44.68829920778789</v>
      </c>
    </row>
    <row r="31" spans="1:7" ht="19.5" customHeight="1">
      <c r="A31" s="93">
        <v>750</v>
      </c>
      <c r="B31" s="75"/>
      <c r="C31" s="75"/>
      <c r="D31" s="29" t="s">
        <v>17</v>
      </c>
      <c r="E31" s="30">
        <f>E33+E35</f>
        <v>82740</v>
      </c>
      <c r="F31" s="39">
        <f>F33+F35</f>
        <v>40781</v>
      </c>
      <c r="G31" s="14">
        <f t="shared" si="0"/>
        <v>49.28813149625332</v>
      </c>
    </row>
    <row r="32" spans="1:7" ht="3" customHeight="1">
      <c r="A32" s="96"/>
      <c r="B32" s="31"/>
      <c r="C32" s="31"/>
      <c r="D32" s="1"/>
      <c r="E32" s="7"/>
      <c r="F32" s="7"/>
      <c r="G32" s="31"/>
    </row>
    <row r="33" spans="1:7" s="49" customFormat="1" ht="18" customHeight="1">
      <c r="A33" s="79"/>
      <c r="B33" s="11">
        <v>75011</v>
      </c>
      <c r="C33" s="74"/>
      <c r="D33" s="50" t="s">
        <v>18</v>
      </c>
      <c r="E33" s="52">
        <f>E34</f>
        <v>72740</v>
      </c>
      <c r="F33" s="52">
        <f>F34</f>
        <v>39020</v>
      </c>
      <c r="G33" s="13">
        <f>(F33/E33)*100</f>
        <v>53.64311245532032</v>
      </c>
    </row>
    <row r="34" spans="1:7" s="49" customFormat="1" ht="26.25" customHeight="1">
      <c r="A34" s="79"/>
      <c r="B34" s="11"/>
      <c r="C34" s="74" t="s">
        <v>67</v>
      </c>
      <c r="D34" s="6" t="s">
        <v>68</v>
      </c>
      <c r="E34" s="56">
        <v>72740</v>
      </c>
      <c r="F34" s="56">
        <v>39020</v>
      </c>
      <c r="G34" s="15">
        <f>(F34/E34)*100</f>
        <v>53.64311245532032</v>
      </c>
    </row>
    <row r="35" spans="1:7" s="49" customFormat="1" ht="18" customHeight="1">
      <c r="A35" s="79"/>
      <c r="B35" s="11">
        <v>75023</v>
      </c>
      <c r="C35" s="74"/>
      <c r="D35" s="50" t="s">
        <v>19</v>
      </c>
      <c r="E35" s="52">
        <f>E36</f>
        <v>10000</v>
      </c>
      <c r="F35" s="52">
        <f>F36</f>
        <v>1761</v>
      </c>
      <c r="G35" s="13">
        <f>(F35/E35)*100</f>
        <v>17.61</v>
      </c>
    </row>
    <row r="36" spans="1:7" s="49" customFormat="1" ht="18" customHeight="1">
      <c r="A36" s="79"/>
      <c r="B36" s="81"/>
      <c r="C36" s="74" t="s">
        <v>63</v>
      </c>
      <c r="D36" s="57" t="s">
        <v>20</v>
      </c>
      <c r="E36" s="51">
        <v>10000</v>
      </c>
      <c r="F36" s="51">
        <v>1761</v>
      </c>
      <c r="G36" s="13">
        <f>(F36/E36)*100</f>
        <v>17.61</v>
      </c>
    </row>
    <row r="37" spans="1:7" ht="13.5" customHeight="1">
      <c r="A37" s="372">
        <v>751</v>
      </c>
      <c r="B37" s="374"/>
      <c r="C37" s="376"/>
      <c r="D37" s="33" t="s">
        <v>95</v>
      </c>
      <c r="E37" s="378">
        <f>E40+E42+E44</f>
        <v>39795</v>
      </c>
      <c r="F37" s="378">
        <f>F40+F42+F44</f>
        <v>39135</v>
      </c>
      <c r="G37" s="380" t="e">
        <f>(F37/E3)*100</f>
        <v>#DIV/0!</v>
      </c>
    </row>
    <row r="38" spans="1:7" ht="15" customHeight="1">
      <c r="A38" s="373"/>
      <c r="B38" s="375"/>
      <c r="C38" s="377"/>
      <c r="D38" s="34" t="s">
        <v>21</v>
      </c>
      <c r="E38" s="379"/>
      <c r="F38" s="379"/>
      <c r="G38" s="381"/>
    </row>
    <row r="39" spans="1:7" ht="3" customHeight="1">
      <c r="A39" s="70"/>
      <c r="B39" s="31"/>
      <c r="C39" s="85"/>
      <c r="D39" s="1"/>
      <c r="E39" s="7"/>
      <c r="F39" s="7"/>
      <c r="G39" s="31"/>
    </row>
    <row r="40" spans="1:7" s="49" customFormat="1" ht="18" customHeight="1">
      <c r="A40" s="79"/>
      <c r="B40" s="11">
        <v>75101</v>
      </c>
      <c r="C40" s="74"/>
      <c r="D40" s="50" t="s">
        <v>22</v>
      </c>
      <c r="E40" s="52">
        <f>E41</f>
        <v>1330</v>
      </c>
      <c r="F40" s="52">
        <f>F41</f>
        <v>670</v>
      </c>
      <c r="G40" s="13">
        <v>100</v>
      </c>
    </row>
    <row r="41" spans="1:7" s="49" customFormat="1" ht="18" customHeight="1">
      <c r="A41" s="79"/>
      <c r="B41" s="11"/>
      <c r="C41" s="74" t="s">
        <v>67</v>
      </c>
      <c r="D41" s="50" t="s">
        <v>116</v>
      </c>
      <c r="E41" s="51">
        <v>1330</v>
      </c>
      <c r="F41" s="51">
        <v>670</v>
      </c>
      <c r="G41" s="13">
        <v>100</v>
      </c>
    </row>
    <row r="42" spans="1:7" s="49" customFormat="1" ht="18" customHeight="1">
      <c r="A42" s="60"/>
      <c r="B42" s="122">
        <v>75107</v>
      </c>
      <c r="C42" s="126"/>
      <c r="D42" s="124" t="s">
        <v>114</v>
      </c>
      <c r="E42" s="131">
        <f>E43</f>
        <v>23344</v>
      </c>
      <c r="F42" s="131">
        <f>F43</f>
        <v>23344</v>
      </c>
      <c r="G42" s="13">
        <v>100</v>
      </c>
    </row>
    <row r="43" spans="1:7" s="49" customFormat="1" ht="18" customHeight="1">
      <c r="A43" s="60"/>
      <c r="B43" s="122"/>
      <c r="C43" s="126" t="s">
        <v>67</v>
      </c>
      <c r="D43" s="50" t="s">
        <v>116</v>
      </c>
      <c r="E43" s="128">
        <v>23344</v>
      </c>
      <c r="F43" s="54">
        <v>23344</v>
      </c>
      <c r="G43" s="12">
        <v>100</v>
      </c>
    </row>
    <row r="44" spans="1:7" s="49" customFormat="1" ht="18" customHeight="1">
      <c r="A44" s="60"/>
      <c r="B44" s="122">
        <v>75108</v>
      </c>
      <c r="C44" s="126"/>
      <c r="D44" s="124" t="s">
        <v>115</v>
      </c>
      <c r="E44" s="131">
        <f>E45</f>
        <v>15121</v>
      </c>
      <c r="F44" s="48">
        <f>F45</f>
        <v>15121</v>
      </c>
      <c r="G44" s="12">
        <v>100</v>
      </c>
    </row>
    <row r="45" spans="1:7" s="49" customFormat="1" ht="18" customHeight="1">
      <c r="A45" s="60"/>
      <c r="B45" s="122"/>
      <c r="C45" s="126" t="s">
        <v>67</v>
      </c>
      <c r="D45" s="50" t="s">
        <v>116</v>
      </c>
      <c r="E45" s="128">
        <v>15121</v>
      </c>
      <c r="F45" s="54">
        <v>15121</v>
      </c>
      <c r="G45" s="12">
        <v>100</v>
      </c>
    </row>
    <row r="46" spans="1:7" s="63" customFormat="1" ht="18" customHeight="1">
      <c r="A46" s="40">
        <v>754</v>
      </c>
      <c r="B46" s="40"/>
      <c r="C46" s="86"/>
      <c r="D46" s="24" t="s">
        <v>103</v>
      </c>
      <c r="E46" s="25">
        <f>E47+E49</f>
        <v>10300</v>
      </c>
      <c r="F46" s="25">
        <f>F47+F49</f>
        <v>10300</v>
      </c>
      <c r="G46" s="14">
        <v>100</v>
      </c>
    </row>
    <row r="47" spans="1:7" s="63" customFormat="1" ht="18" customHeight="1">
      <c r="A47" s="16"/>
      <c r="B47" s="60">
        <v>75412</v>
      </c>
      <c r="C47" s="87"/>
      <c r="D47" s="64" t="s">
        <v>129</v>
      </c>
      <c r="E47" s="130">
        <f>E48</f>
        <v>10000</v>
      </c>
      <c r="F47" s="53">
        <f>F48</f>
        <v>10000</v>
      </c>
      <c r="G47" s="12">
        <v>100</v>
      </c>
    </row>
    <row r="48" spans="1:7" s="63" customFormat="1" ht="18" customHeight="1">
      <c r="A48" s="16"/>
      <c r="B48" s="60"/>
      <c r="C48" s="140">
        <v>2440</v>
      </c>
      <c r="D48" s="64" t="s">
        <v>130</v>
      </c>
      <c r="E48" s="54">
        <v>10000</v>
      </c>
      <c r="F48" s="129">
        <v>10000</v>
      </c>
      <c r="G48" s="12">
        <v>100</v>
      </c>
    </row>
    <row r="49" spans="1:7" s="63" customFormat="1" ht="18" customHeight="1">
      <c r="A49" s="16"/>
      <c r="B49" s="60">
        <v>75414</v>
      </c>
      <c r="C49" s="87"/>
      <c r="D49" s="64" t="s">
        <v>104</v>
      </c>
      <c r="E49" s="53">
        <f>E50</f>
        <v>300</v>
      </c>
      <c r="F49" s="117">
        <f>F50</f>
        <v>300</v>
      </c>
      <c r="G49" s="121">
        <v>100</v>
      </c>
    </row>
    <row r="50" spans="1:7" s="49" customFormat="1" ht="22.5" customHeight="1">
      <c r="A50" s="148"/>
      <c r="B50" s="149"/>
      <c r="C50" s="150" t="s">
        <v>67</v>
      </c>
      <c r="D50" s="151" t="s">
        <v>132</v>
      </c>
      <c r="E50" s="152">
        <v>300</v>
      </c>
      <c r="F50" s="118">
        <v>300</v>
      </c>
      <c r="G50" s="153">
        <v>100</v>
      </c>
    </row>
    <row r="51" spans="1:7" ht="31.5" customHeight="1">
      <c r="A51" s="35">
        <v>756</v>
      </c>
      <c r="B51" s="75"/>
      <c r="C51" s="88"/>
      <c r="D51" s="36" t="s">
        <v>117</v>
      </c>
      <c r="E51" s="37">
        <f>E53+E56+E63+E77+E79</f>
        <v>3765389</v>
      </c>
      <c r="F51" s="37">
        <f>F53+F56+F63+F77+F79</f>
        <v>3797546</v>
      </c>
      <c r="G51" s="139">
        <f>(F51/E51)*100</f>
        <v>100.85401534874616</v>
      </c>
    </row>
    <row r="52" spans="1:7" ht="3" customHeight="1">
      <c r="A52" s="96"/>
      <c r="B52" s="31"/>
      <c r="C52" s="85"/>
      <c r="D52" s="1"/>
      <c r="E52" s="7"/>
      <c r="F52" s="7"/>
      <c r="G52" s="31"/>
    </row>
    <row r="53" spans="1:7" s="49" customFormat="1" ht="18" customHeight="1">
      <c r="A53" s="79"/>
      <c r="B53" s="11">
        <v>75601</v>
      </c>
      <c r="C53" s="74"/>
      <c r="D53" s="50" t="s">
        <v>120</v>
      </c>
      <c r="E53" s="52">
        <f>E54+E55</f>
        <v>17000</v>
      </c>
      <c r="F53" s="52">
        <f>F54+F55</f>
        <v>13503</v>
      </c>
      <c r="G53" s="13">
        <f>(F53/E53)*100</f>
        <v>79.42941176470588</v>
      </c>
    </row>
    <row r="54" spans="1:7" s="49" customFormat="1" ht="18" customHeight="1">
      <c r="A54" s="79"/>
      <c r="B54" s="11"/>
      <c r="C54" s="74" t="s">
        <v>69</v>
      </c>
      <c r="D54" s="50" t="s">
        <v>121</v>
      </c>
      <c r="E54" s="51">
        <v>15000</v>
      </c>
      <c r="F54" s="51">
        <v>12950</v>
      </c>
      <c r="G54" s="13">
        <f aca="true" t="shared" si="1" ref="G54:G81">(F54/E54)*100</f>
        <v>86.33333333333333</v>
      </c>
    </row>
    <row r="55" spans="1:7" s="49" customFormat="1" ht="18" customHeight="1">
      <c r="A55" s="79"/>
      <c r="B55" s="11"/>
      <c r="C55" s="74" t="s">
        <v>70</v>
      </c>
      <c r="D55" s="50" t="s">
        <v>23</v>
      </c>
      <c r="E55" s="51">
        <v>2000</v>
      </c>
      <c r="F55" s="51">
        <v>553</v>
      </c>
      <c r="G55" s="13">
        <f t="shared" si="1"/>
        <v>27.650000000000002</v>
      </c>
    </row>
    <row r="56" spans="1:7" s="49" customFormat="1" ht="18" customHeight="1">
      <c r="A56" s="79"/>
      <c r="B56" s="11">
        <v>75615</v>
      </c>
      <c r="C56" s="74"/>
      <c r="D56" s="50" t="s">
        <v>118</v>
      </c>
      <c r="E56" s="52">
        <f>E57+E58+E59+E60+E61+E62</f>
        <v>1651000</v>
      </c>
      <c r="F56" s="52">
        <f>F57+F58+F59+F60+F61+F62</f>
        <v>1518692</v>
      </c>
      <c r="G56" s="13">
        <f t="shared" si="1"/>
        <v>91.98619018776499</v>
      </c>
    </row>
    <row r="57" spans="1:7" s="49" customFormat="1" ht="18" customHeight="1">
      <c r="A57" s="79"/>
      <c r="B57" s="11"/>
      <c r="C57" s="74" t="s">
        <v>71</v>
      </c>
      <c r="D57" s="50" t="s">
        <v>24</v>
      </c>
      <c r="E57" s="51">
        <v>1300000</v>
      </c>
      <c r="F57" s="51">
        <v>1139402</v>
      </c>
      <c r="G57" s="13">
        <f t="shared" si="1"/>
        <v>87.64630769230769</v>
      </c>
    </row>
    <row r="58" spans="1:7" s="49" customFormat="1" ht="18" customHeight="1">
      <c r="A58" s="79"/>
      <c r="B58" s="11"/>
      <c r="C58" s="74" t="s">
        <v>72</v>
      </c>
      <c r="D58" s="50" t="s">
        <v>25</v>
      </c>
      <c r="E58" s="51">
        <v>45000</v>
      </c>
      <c r="F58" s="51">
        <v>59773</v>
      </c>
      <c r="G58" s="13">
        <f t="shared" si="1"/>
        <v>132.82888888888888</v>
      </c>
    </row>
    <row r="59" spans="1:7" s="49" customFormat="1" ht="18" customHeight="1">
      <c r="A59" s="79"/>
      <c r="B59" s="11"/>
      <c r="C59" s="74" t="s">
        <v>73</v>
      </c>
      <c r="D59" s="50" t="s">
        <v>26</v>
      </c>
      <c r="E59" s="51">
        <v>297000</v>
      </c>
      <c r="F59" s="51">
        <v>298546</v>
      </c>
      <c r="G59" s="13">
        <f t="shared" si="1"/>
        <v>100.52053872053872</v>
      </c>
    </row>
    <row r="60" spans="1:7" s="49" customFormat="1" ht="18" customHeight="1">
      <c r="A60" s="79"/>
      <c r="B60" s="11"/>
      <c r="C60" s="74" t="s">
        <v>74</v>
      </c>
      <c r="D60" s="50" t="s">
        <v>27</v>
      </c>
      <c r="E60" s="51">
        <v>4500</v>
      </c>
      <c r="F60" s="51">
        <v>2176</v>
      </c>
      <c r="G60" s="13">
        <f t="shared" si="1"/>
        <v>48.355555555555554</v>
      </c>
    </row>
    <row r="61" spans="1:7" s="49" customFormat="1" ht="18" customHeight="1">
      <c r="A61" s="79"/>
      <c r="B61" s="11"/>
      <c r="C61" s="74" t="s">
        <v>75</v>
      </c>
      <c r="D61" s="50" t="s">
        <v>28</v>
      </c>
      <c r="E61" s="51">
        <v>2500</v>
      </c>
      <c r="F61" s="51">
        <v>2388</v>
      </c>
      <c r="G61" s="13">
        <f t="shared" si="1"/>
        <v>95.52000000000001</v>
      </c>
    </row>
    <row r="62" spans="1:7" s="49" customFormat="1" ht="18" customHeight="1">
      <c r="A62" s="79"/>
      <c r="B62" s="11"/>
      <c r="C62" s="74" t="s">
        <v>70</v>
      </c>
      <c r="D62" s="50" t="s">
        <v>84</v>
      </c>
      <c r="E62" s="51">
        <v>2000</v>
      </c>
      <c r="F62" s="51">
        <v>16407</v>
      </c>
      <c r="G62" s="13">
        <f t="shared" si="1"/>
        <v>820.35</v>
      </c>
    </row>
    <row r="63" spans="1:7" s="49" customFormat="1" ht="18" customHeight="1">
      <c r="A63" s="79"/>
      <c r="B63" s="11">
        <v>75616</v>
      </c>
      <c r="C63" s="74"/>
      <c r="D63" s="50" t="s">
        <v>119</v>
      </c>
      <c r="E63" s="52">
        <f>E64+E65+E66+E67+E68+E69+E70+E71+E72+E73+E74+E75+E76</f>
        <v>1131300</v>
      </c>
      <c r="F63" s="52">
        <f>F64+F65+F66+F67+F68+F69+F70+F71+F72+F73+F74+F75+F76</f>
        <v>1269584</v>
      </c>
      <c r="G63" s="13">
        <f t="shared" si="1"/>
        <v>112.22345973658622</v>
      </c>
    </row>
    <row r="64" spans="1:7" s="49" customFormat="1" ht="18" customHeight="1">
      <c r="A64" s="79"/>
      <c r="B64" s="11"/>
      <c r="C64" s="74" t="s">
        <v>71</v>
      </c>
      <c r="D64" s="50" t="s">
        <v>24</v>
      </c>
      <c r="E64" s="51">
        <v>652000</v>
      </c>
      <c r="F64" s="51">
        <v>799885</v>
      </c>
      <c r="G64" s="13">
        <f t="shared" si="1"/>
        <v>122.68174846625767</v>
      </c>
    </row>
    <row r="65" spans="1:7" s="49" customFormat="1" ht="18" customHeight="1">
      <c r="A65" s="79"/>
      <c r="B65" s="11"/>
      <c r="C65" s="74" t="s">
        <v>72</v>
      </c>
      <c r="D65" s="50" t="s">
        <v>25</v>
      </c>
      <c r="E65" s="51">
        <v>210000</v>
      </c>
      <c r="F65" s="51">
        <v>172736</v>
      </c>
      <c r="G65" s="13">
        <f t="shared" si="1"/>
        <v>82.2552380952381</v>
      </c>
    </row>
    <row r="66" spans="1:7" s="49" customFormat="1" ht="18" customHeight="1">
      <c r="A66" s="79"/>
      <c r="B66" s="11"/>
      <c r="C66" s="74" t="s">
        <v>73</v>
      </c>
      <c r="D66" s="50" t="s">
        <v>26</v>
      </c>
      <c r="E66" s="51">
        <v>10000</v>
      </c>
      <c r="F66" s="51">
        <v>8833</v>
      </c>
      <c r="G66" s="13">
        <f t="shared" si="1"/>
        <v>88.33</v>
      </c>
    </row>
    <row r="67" spans="1:7" s="49" customFormat="1" ht="18" customHeight="1">
      <c r="A67" s="79"/>
      <c r="B67" s="11"/>
      <c r="C67" s="74" t="s">
        <v>74</v>
      </c>
      <c r="D67" s="50" t="s">
        <v>27</v>
      </c>
      <c r="E67" s="51">
        <v>76800</v>
      </c>
      <c r="F67" s="51">
        <v>75965</v>
      </c>
      <c r="G67" s="13">
        <f t="shared" si="1"/>
        <v>98.91276041666667</v>
      </c>
    </row>
    <row r="68" spans="1:7" s="49" customFormat="1" ht="18" customHeight="1">
      <c r="A68" s="79"/>
      <c r="B68" s="11"/>
      <c r="C68" s="74" t="s">
        <v>77</v>
      </c>
      <c r="D68" s="50" t="s">
        <v>30</v>
      </c>
      <c r="E68" s="51">
        <v>15000</v>
      </c>
      <c r="F68" s="51">
        <v>16528</v>
      </c>
      <c r="G68" s="13">
        <f t="shared" si="1"/>
        <v>110.18666666666668</v>
      </c>
    </row>
    <row r="69" spans="1:7" s="49" customFormat="1" ht="18" customHeight="1">
      <c r="A69" s="79"/>
      <c r="B69" s="11"/>
      <c r="C69" s="74" t="s">
        <v>78</v>
      </c>
      <c r="D69" s="50" t="s">
        <v>31</v>
      </c>
      <c r="E69" s="51">
        <v>1000</v>
      </c>
      <c r="F69" s="51">
        <v>0</v>
      </c>
      <c r="G69" s="13">
        <f t="shared" si="1"/>
        <v>0</v>
      </c>
    </row>
    <row r="70" spans="1:7" s="49" customFormat="1" ht="18" customHeight="1">
      <c r="A70" s="79"/>
      <c r="B70" s="11"/>
      <c r="C70" s="74" t="s">
        <v>79</v>
      </c>
      <c r="D70" s="50" t="s">
        <v>82</v>
      </c>
      <c r="E70" s="51">
        <v>6000</v>
      </c>
      <c r="F70" s="51">
        <v>5473</v>
      </c>
      <c r="G70" s="13">
        <f t="shared" si="1"/>
        <v>91.21666666666667</v>
      </c>
    </row>
    <row r="71" spans="1:7" s="49" customFormat="1" ht="18" customHeight="1">
      <c r="A71" s="79"/>
      <c r="B71" s="11"/>
      <c r="C71" s="74" t="s">
        <v>80</v>
      </c>
      <c r="D71" s="50" t="s">
        <v>32</v>
      </c>
      <c r="E71" s="51">
        <v>38000</v>
      </c>
      <c r="F71" s="51">
        <v>40430</v>
      </c>
      <c r="G71" s="13">
        <f t="shared" si="1"/>
        <v>106.39473684210526</v>
      </c>
    </row>
    <row r="72" spans="1:7" s="49" customFormat="1" ht="18" customHeight="1">
      <c r="A72" s="79"/>
      <c r="B72" s="11"/>
      <c r="C72" s="74" t="s">
        <v>81</v>
      </c>
      <c r="D72" s="50" t="s">
        <v>33</v>
      </c>
      <c r="E72" s="51">
        <v>7500</v>
      </c>
      <c r="F72" s="51">
        <v>11692</v>
      </c>
      <c r="G72" s="13">
        <f t="shared" si="1"/>
        <v>155.89333333333332</v>
      </c>
    </row>
    <row r="73" spans="1:7" s="49" customFormat="1" ht="18" customHeight="1">
      <c r="A73" s="79"/>
      <c r="B73" s="11"/>
      <c r="C73" s="74" t="s">
        <v>75</v>
      </c>
      <c r="D73" s="50" t="s">
        <v>28</v>
      </c>
      <c r="E73" s="51">
        <v>2000</v>
      </c>
      <c r="F73" s="51">
        <v>3455</v>
      </c>
      <c r="G73" s="13">
        <f t="shared" si="1"/>
        <v>172.75</v>
      </c>
    </row>
    <row r="74" spans="1:7" s="49" customFormat="1" ht="18" customHeight="1">
      <c r="A74" s="79"/>
      <c r="B74" s="11"/>
      <c r="C74" s="74" t="s">
        <v>76</v>
      </c>
      <c r="D74" s="50" t="s">
        <v>29</v>
      </c>
      <c r="E74" s="51">
        <v>100000</v>
      </c>
      <c r="F74" s="51">
        <v>111874</v>
      </c>
      <c r="G74" s="13">
        <f t="shared" si="1"/>
        <v>111.87400000000001</v>
      </c>
    </row>
    <row r="75" spans="1:7" s="49" customFormat="1" ht="18" customHeight="1">
      <c r="A75" s="79"/>
      <c r="B75" s="82"/>
      <c r="C75" s="74" t="s">
        <v>70</v>
      </c>
      <c r="D75" s="50" t="s">
        <v>84</v>
      </c>
      <c r="E75" s="51">
        <v>10000</v>
      </c>
      <c r="F75" s="51">
        <v>19288</v>
      </c>
      <c r="G75" s="13">
        <f t="shared" si="1"/>
        <v>192.88</v>
      </c>
    </row>
    <row r="76" spans="1:7" s="49" customFormat="1" ht="18" customHeight="1">
      <c r="A76" s="79"/>
      <c r="B76" s="82"/>
      <c r="C76" s="74" t="s">
        <v>83</v>
      </c>
      <c r="D76" s="50" t="s">
        <v>34</v>
      </c>
      <c r="E76" s="51">
        <v>3000</v>
      </c>
      <c r="F76" s="51">
        <v>3425</v>
      </c>
      <c r="G76" s="13">
        <f t="shared" si="1"/>
        <v>114.16666666666666</v>
      </c>
    </row>
    <row r="77" spans="1:7" s="49" customFormat="1" ht="18" customHeight="1">
      <c r="A77" s="79"/>
      <c r="B77" s="11">
        <v>75618</v>
      </c>
      <c r="C77" s="74"/>
      <c r="D77" s="50" t="s">
        <v>35</v>
      </c>
      <c r="E77" s="52">
        <f>E78</f>
        <v>34000</v>
      </c>
      <c r="F77" s="52">
        <f>F78</f>
        <v>35163</v>
      </c>
      <c r="G77" s="13">
        <f t="shared" si="1"/>
        <v>103.42058823529412</v>
      </c>
    </row>
    <row r="78" spans="1:7" s="49" customFormat="1" ht="18" customHeight="1">
      <c r="A78" s="79"/>
      <c r="B78" s="11"/>
      <c r="C78" s="74" t="s">
        <v>85</v>
      </c>
      <c r="D78" s="50" t="s">
        <v>35</v>
      </c>
      <c r="E78" s="51">
        <v>34000</v>
      </c>
      <c r="F78" s="51">
        <v>35163</v>
      </c>
      <c r="G78" s="13">
        <f t="shared" si="1"/>
        <v>103.42058823529412</v>
      </c>
    </row>
    <row r="79" spans="1:7" s="49" customFormat="1" ht="18" customHeight="1">
      <c r="A79" s="79"/>
      <c r="B79" s="11">
        <v>75621</v>
      </c>
      <c r="C79" s="74"/>
      <c r="D79" s="50" t="s">
        <v>36</v>
      </c>
      <c r="E79" s="52">
        <f>E80+E81</f>
        <v>932089</v>
      </c>
      <c r="F79" s="52">
        <f>F80+F81</f>
        <v>960604</v>
      </c>
      <c r="G79" s="13">
        <f t="shared" si="1"/>
        <v>103.05925721685377</v>
      </c>
    </row>
    <row r="80" spans="1:7" s="49" customFormat="1" ht="18" customHeight="1">
      <c r="A80" s="79"/>
      <c r="B80" s="76"/>
      <c r="C80" s="74" t="s">
        <v>86</v>
      </c>
      <c r="D80" s="50" t="s">
        <v>37</v>
      </c>
      <c r="E80" s="51">
        <v>912089</v>
      </c>
      <c r="F80" s="51">
        <v>945794</v>
      </c>
      <c r="G80" s="13">
        <f t="shared" si="1"/>
        <v>103.69536306215733</v>
      </c>
    </row>
    <row r="81" spans="1:7" s="49" customFormat="1" ht="18" customHeight="1">
      <c r="A81" s="79"/>
      <c r="B81" s="76"/>
      <c r="C81" s="74" t="s">
        <v>87</v>
      </c>
      <c r="D81" s="50" t="s">
        <v>38</v>
      </c>
      <c r="E81" s="51">
        <v>20000</v>
      </c>
      <c r="F81" s="51">
        <v>14810</v>
      </c>
      <c r="G81" s="13">
        <f t="shared" si="1"/>
        <v>74.05000000000001</v>
      </c>
    </row>
    <row r="82" spans="1:7" ht="19.5" customHeight="1">
      <c r="A82" s="93">
        <v>758</v>
      </c>
      <c r="B82" s="75"/>
      <c r="C82" s="88"/>
      <c r="D82" s="29" t="s">
        <v>39</v>
      </c>
      <c r="E82" s="30">
        <f>E84+E86+E88+E90</f>
        <v>6334032</v>
      </c>
      <c r="F82" s="30">
        <f>F84+F86+F88+F90</f>
        <v>6335628</v>
      </c>
      <c r="G82" s="14">
        <f>(F82/E82)*100</f>
        <v>100.02519722034874</v>
      </c>
    </row>
    <row r="83" spans="1:7" ht="3" customHeight="1">
      <c r="A83" s="96"/>
      <c r="B83" s="31"/>
      <c r="C83" s="85"/>
      <c r="D83" s="1"/>
      <c r="E83" s="7"/>
      <c r="F83" s="7"/>
      <c r="G83" s="31"/>
    </row>
    <row r="84" spans="1:8" s="49" customFormat="1" ht="18" customHeight="1">
      <c r="A84" s="79"/>
      <c r="B84" s="11">
        <v>75801</v>
      </c>
      <c r="C84" s="74"/>
      <c r="D84" s="50" t="s">
        <v>96</v>
      </c>
      <c r="E84" s="52">
        <f>E85</f>
        <v>4879036</v>
      </c>
      <c r="F84" s="52">
        <f>F85</f>
        <v>4879036</v>
      </c>
      <c r="G84" s="13">
        <f>(F84/E84)*100</f>
        <v>100</v>
      </c>
      <c r="H84" s="58"/>
    </row>
    <row r="85" spans="1:7" s="49" customFormat="1" ht="18" customHeight="1">
      <c r="A85" s="79"/>
      <c r="B85" s="11"/>
      <c r="C85" s="74" t="s">
        <v>88</v>
      </c>
      <c r="D85" s="50" t="s">
        <v>40</v>
      </c>
      <c r="E85" s="51">
        <v>4879036</v>
      </c>
      <c r="F85" s="51">
        <v>4879036</v>
      </c>
      <c r="G85" s="13">
        <f>(F85/E85)*100</f>
        <v>100</v>
      </c>
    </row>
    <row r="86" spans="1:7" s="49" customFormat="1" ht="18" customHeight="1">
      <c r="A86" s="79"/>
      <c r="B86" s="11">
        <v>75807</v>
      </c>
      <c r="C86" s="74"/>
      <c r="D86" s="50" t="s">
        <v>106</v>
      </c>
      <c r="E86" s="52">
        <f>E87</f>
        <v>1345892</v>
      </c>
      <c r="F86" s="52">
        <f>F87</f>
        <v>1345892</v>
      </c>
      <c r="G86" s="13">
        <f>(F86/E86)*100</f>
        <v>100</v>
      </c>
    </row>
    <row r="87" spans="1:7" s="49" customFormat="1" ht="18" customHeight="1">
      <c r="A87" s="79"/>
      <c r="B87" s="11"/>
      <c r="C87" s="74" t="s">
        <v>88</v>
      </c>
      <c r="D87" s="50" t="s">
        <v>41</v>
      </c>
      <c r="E87" s="51">
        <v>1345892</v>
      </c>
      <c r="F87" s="51">
        <v>1345892</v>
      </c>
      <c r="G87" s="13">
        <f>(F87/E87)*100</f>
        <v>100</v>
      </c>
    </row>
    <row r="88" spans="1:7" s="49" customFormat="1" ht="18" customHeight="1">
      <c r="A88" s="79"/>
      <c r="B88" s="11">
        <v>75814</v>
      </c>
      <c r="C88" s="74"/>
      <c r="D88" s="50" t="s">
        <v>42</v>
      </c>
      <c r="E88" s="51">
        <f>E89</f>
        <v>0</v>
      </c>
      <c r="F88" s="52">
        <f>F89</f>
        <v>1596</v>
      </c>
      <c r="G88" s="13">
        <v>0</v>
      </c>
    </row>
    <row r="89" spans="1:7" s="49" customFormat="1" ht="18" customHeight="1">
      <c r="A89" s="79"/>
      <c r="B89" s="11"/>
      <c r="C89" s="74" t="s">
        <v>83</v>
      </c>
      <c r="D89" s="50" t="s">
        <v>135</v>
      </c>
      <c r="E89" s="51">
        <v>0</v>
      </c>
      <c r="F89" s="51">
        <v>1596</v>
      </c>
      <c r="G89" s="13">
        <v>0</v>
      </c>
    </row>
    <row r="90" spans="1:7" s="49" customFormat="1" ht="18" customHeight="1">
      <c r="A90" s="79"/>
      <c r="B90" s="11">
        <v>75831</v>
      </c>
      <c r="C90" s="74"/>
      <c r="D90" s="50" t="s">
        <v>105</v>
      </c>
      <c r="E90" s="52">
        <f>E91</f>
        <v>109104</v>
      </c>
      <c r="F90" s="52">
        <f>F91</f>
        <v>109104</v>
      </c>
      <c r="G90" s="13">
        <f>(F90/E90)*100</f>
        <v>100</v>
      </c>
    </row>
    <row r="91" spans="1:7" s="49" customFormat="1" ht="18" customHeight="1">
      <c r="A91" s="79"/>
      <c r="B91" s="11"/>
      <c r="C91" s="74" t="s">
        <v>88</v>
      </c>
      <c r="D91" s="50" t="s">
        <v>41</v>
      </c>
      <c r="E91" s="51">
        <v>109104</v>
      </c>
      <c r="F91" s="51">
        <v>109104</v>
      </c>
      <c r="G91" s="13">
        <f>(F91/E91)*100</f>
        <v>100</v>
      </c>
    </row>
    <row r="92" spans="1:7" ht="19.5" customHeight="1">
      <c r="A92" s="40">
        <v>801</v>
      </c>
      <c r="B92" s="75"/>
      <c r="C92" s="88"/>
      <c r="D92" s="29" t="s">
        <v>43</v>
      </c>
      <c r="E92" s="30">
        <f>E94+E97+E99</f>
        <v>59925</v>
      </c>
      <c r="F92" s="30">
        <f>F94+F97+F99</f>
        <v>54175</v>
      </c>
      <c r="G92" s="32">
        <f>(F92/E92)*100</f>
        <v>90.40467250730079</v>
      </c>
    </row>
    <row r="93" spans="1:7" ht="3" customHeight="1">
      <c r="A93" s="96"/>
      <c r="B93" s="31"/>
      <c r="C93" s="85"/>
      <c r="D93" s="1"/>
      <c r="E93" s="7"/>
      <c r="F93" s="7"/>
      <c r="G93" s="133" t="e">
        <f aca="true" t="shared" si="2" ref="G93:G105">(F93/E93)*100</f>
        <v>#DIV/0!</v>
      </c>
    </row>
    <row r="94" spans="1:7" s="49" customFormat="1" ht="18" customHeight="1">
      <c r="A94" s="79"/>
      <c r="B94" s="11">
        <v>80101</v>
      </c>
      <c r="C94" s="74"/>
      <c r="D94" s="50" t="s">
        <v>44</v>
      </c>
      <c r="E94" s="52">
        <f>E95+E96</f>
        <v>4825</v>
      </c>
      <c r="F94" s="53">
        <f>F95+F96</f>
        <v>5376</v>
      </c>
      <c r="G94" s="66">
        <f t="shared" si="2"/>
        <v>111.419689119171</v>
      </c>
    </row>
    <row r="95" spans="1:8" s="49" customFormat="1" ht="18" customHeight="1">
      <c r="A95" s="16"/>
      <c r="B95" s="16"/>
      <c r="C95" s="45" t="s">
        <v>89</v>
      </c>
      <c r="D95" s="47" t="s">
        <v>45</v>
      </c>
      <c r="E95" s="59">
        <v>1000</v>
      </c>
      <c r="F95" s="59">
        <v>1551</v>
      </c>
      <c r="G95" s="66">
        <f t="shared" si="2"/>
        <v>155.1</v>
      </c>
      <c r="H95" s="132"/>
    </row>
    <row r="96" spans="1:7" s="49" customFormat="1" ht="18" customHeight="1">
      <c r="A96" s="79"/>
      <c r="B96" s="11"/>
      <c r="C96" s="74" t="s">
        <v>90</v>
      </c>
      <c r="D96" s="50" t="s">
        <v>102</v>
      </c>
      <c r="E96" s="51">
        <v>3825</v>
      </c>
      <c r="F96" s="54">
        <v>3825</v>
      </c>
      <c r="G96" s="66">
        <f t="shared" si="2"/>
        <v>100</v>
      </c>
    </row>
    <row r="97" spans="1:7" s="49" customFormat="1" ht="18" customHeight="1">
      <c r="A97" s="79"/>
      <c r="B97" s="11">
        <v>80104</v>
      </c>
      <c r="C97" s="74"/>
      <c r="D97" s="50" t="s">
        <v>58</v>
      </c>
      <c r="E97" s="52">
        <f>E98</f>
        <v>55000</v>
      </c>
      <c r="F97" s="53">
        <f>F98</f>
        <v>48699</v>
      </c>
      <c r="G97" s="66">
        <f t="shared" si="2"/>
        <v>88.54363636363637</v>
      </c>
    </row>
    <row r="98" spans="1:7" s="49" customFormat="1" ht="18" customHeight="1">
      <c r="A98" s="79"/>
      <c r="B98" s="11"/>
      <c r="C98" s="74" t="s">
        <v>89</v>
      </c>
      <c r="D98" s="50" t="s">
        <v>45</v>
      </c>
      <c r="E98" s="51">
        <v>55000</v>
      </c>
      <c r="F98" s="54">
        <v>48699</v>
      </c>
      <c r="G98" s="66">
        <f t="shared" si="2"/>
        <v>88.54363636363637</v>
      </c>
    </row>
    <row r="99" spans="1:7" s="49" customFormat="1" ht="18" customHeight="1">
      <c r="A99" s="60"/>
      <c r="B99" s="122">
        <v>80195</v>
      </c>
      <c r="C99" s="126"/>
      <c r="D99" s="124" t="s">
        <v>131</v>
      </c>
      <c r="E99" s="131">
        <f>E100</f>
        <v>100</v>
      </c>
      <c r="F99" s="48">
        <f>F100</f>
        <v>100</v>
      </c>
      <c r="G99" s="66">
        <f t="shared" si="2"/>
        <v>100</v>
      </c>
    </row>
    <row r="100" spans="1:7" s="49" customFormat="1" ht="18" customHeight="1">
      <c r="A100" s="125"/>
      <c r="B100" s="122"/>
      <c r="C100" s="127" t="s">
        <v>90</v>
      </c>
      <c r="D100" s="50" t="s">
        <v>102</v>
      </c>
      <c r="E100" s="104">
        <v>100</v>
      </c>
      <c r="F100" s="54">
        <v>100</v>
      </c>
      <c r="G100" s="66">
        <f t="shared" si="2"/>
        <v>100</v>
      </c>
    </row>
    <row r="101" spans="1:7" ht="19.5" customHeight="1">
      <c r="A101" s="40">
        <v>851</v>
      </c>
      <c r="B101" s="77"/>
      <c r="C101" s="72"/>
      <c r="D101" s="24" t="s">
        <v>47</v>
      </c>
      <c r="E101" s="25">
        <f>E103</f>
        <v>167450</v>
      </c>
      <c r="F101" s="25">
        <f>F103</f>
        <v>168008</v>
      </c>
      <c r="G101" s="38">
        <f t="shared" si="2"/>
        <v>100.33323380113465</v>
      </c>
    </row>
    <row r="102" spans="1:7" ht="3" customHeight="1">
      <c r="A102" s="96"/>
      <c r="B102" s="31"/>
      <c r="C102" s="85"/>
      <c r="D102" s="1"/>
      <c r="E102" s="7"/>
      <c r="F102" s="65"/>
      <c r="G102" s="66" t="e">
        <f t="shared" si="2"/>
        <v>#DIV/0!</v>
      </c>
    </row>
    <row r="103" spans="1:7" s="49" customFormat="1" ht="18" customHeight="1">
      <c r="A103" s="79"/>
      <c r="B103" s="11">
        <v>85154</v>
      </c>
      <c r="C103" s="74"/>
      <c r="D103" s="50" t="s">
        <v>48</v>
      </c>
      <c r="E103" s="52">
        <f>E104</f>
        <v>167450</v>
      </c>
      <c r="F103" s="52">
        <f>F104</f>
        <v>168008</v>
      </c>
      <c r="G103" s="66">
        <f t="shared" si="2"/>
        <v>100.33323380113465</v>
      </c>
    </row>
    <row r="104" spans="1:7" s="49" customFormat="1" ht="18" customHeight="1">
      <c r="A104" s="112"/>
      <c r="B104" s="113"/>
      <c r="C104" s="114" t="s">
        <v>91</v>
      </c>
      <c r="D104" s="115" t="s">
        <v>49</v>
      </c>
      <c r="E104" s="116">
        <v>167450</v>
      </c>
      <c r="F104" s="116">
        <v>168008</v>
      </c>
      <c r="G104" s="66">
        <f t="shared" si="2"/>
        <v>100.33323380113465</v>
      </c>
    </row>
    <row r="105" spans="1:7" ht="19.5" customHeight="1">
      <c r="A105" s="93">
        <v>852</v>
      </c>
      <c r="B105" s="75"/>
      <c r="C105" s="88"/>
      <c r="D105" s="29" t="s">
        <v>50</v>
      </c>
      <c r="E105" s="30">
        <f>E107+E111+E113+E117+E119+E121</f>
        <v>2703153</v>
      </c>
      <c r="F105" s="30">
        <f>F107+F111+F113+F117+F119+F121</f>
        <v>2700385</v>
      </c>
      <c r="G105" s="38">
        <f t="shared" si="2"/>
        <v>99.89760106068728</v>
      </c>
    </row>
    <row r="106" spans="1:7" ht="3" customHeight="1">
      <c r="A106" s="96"/>
      <c r="B106" s="31"/>
      <c r="C106" s="85"/>
      <c r="D106" s="1"/>
      <c r="E106" s="7"/>
      <c r="F106" s="7"/>
      <c r="G106" s="31"/>
    </row>
    <row r="107" spans="1:7" s="49" customFormat="1" ht="18" customHeight="1">
      <c r="A107" s="79"/>
      <c r="B107" s="11">
        <v>85212</v>
      </c>
      <c r="C107" s="74"/>
      <c r="D107" s="50" t="s">
        <v>92</v>
      </c>
      <c r="E107" s="52">
        <f>E109+E110+E108</f>
        <v>2172566</v>
      </c>
      <c r="F107" s="52">
        <f>F109+F110+F108</f>
        <v>2173486</v>
      </c>
      <c r="G107" s="13">
        <f>(F107/E107)*100</f>
        <v>100.04234623942381</v>
      </c>
    </row>
    <row r="108" spans="1:7" s="49" customFormat="1" ht="18" customHeight="1">
      <c r="A108" s="79"/>
      <c r="B108" s="11"/>
      <c r="C108" s="74" t="s">
        <v>63</v>
      </c>
      <c r="D108" s="50" t="s">
        <v>7</v>
      </c>
      <c r="E108" s="51">
        <v>0</v>
      </c>
      <c r="F108" s="51">
        <v>920</v>
      </c>
      <c r="G108" s="13" t="s">
        <v>101</v>
      </c>
    </row>
    <row r="109" spans="1:7" s="49" customFormat="1" ht="18" customHeight="1">
      <c r="A109" s="79"/>
      <c r="B109" s="11"/>
      <c r="C109" s="74" t="s">
        <v>67</v>
      </c>
      <c r="D109" s="50" t="s">
        <v>51</v>
      </c>
      <c r="E109" s="51">
        <v>2171219</v>
      </c>
      <c r="F109" s="51">
        <v>2171219</v>
      </c>
      <c r="G109" s="13">
        <f>(F109/E109)*100</f>
        <v>100</v>
      </c>
    </row>
    <row r="110" spans="1:7" s="49" customFormat="1" ht="18" customHeight="1">
      <c r="A110" s="79"/>
      <c r="B110" s="11"/>
      <c r="C110" s="74" t="s">
        <v>110</v>
      </c>
      <c r="D110" s="50" t="s">
        <v>127</v>
      </c>
      <c r="E110" s="51">
        <v>1347</v>
      </c>
      <c r="F110" s="51">
        <v>1347</v>
      </c>
      <c r="G110" s="13">
        <f aca="true" t="shared" si="3" ref="G110:G131">(F110/E110)*100</f>
        <v>100</v>
      </c>
    </row>
    <row r="111" spans="1:7" s="49" customFormat="1" ht="18" customHeight="1">
      <c r="A111" s="79"/>
      <c r="B111" s="11">
        <v>85213</v>
      </c>
      <c r="C111" s="74"/>
      <c r="D111" s="50" t="s">
        <v>100</v>
      </c>
      <c r="E111" s="52">
        <f>E112</f>
        <v>15301</v>
      </c>
      <c r="F111" s="52">
        <f>F112</f>
        <v>15301</v>
      </c>
      <c r="G111" s="13">
        <f t="shared" si="3"/>
        <v>100</v>
      </c>
    </row>
    <row r="112" spans="1:7" s="49" customFormat="1" ht="18" customHeight="1">
      <c r="A112" s="79"/>
      <c r="B112" s="11"/>
      <c r="C112" s="74" t="s">
        <v>67</v>
      </c>
      <c r="D112" s="50" t="s">
        <v>52</v>
      </c>
      <c r="E112" s="51">
        <v>15301</v>
      </c>
      <c r="F112" s="51">
        <v>15301</v>
      </c>
      <c r="G112" s="13">
        <f t="shared" si="3"/>
        <v>100</v>
      </c>
    </row>
    <row r="113" spans="1:7" s="49" customFormat="1" ht="18" customHeight="1">
      <c r="A113" s="79"/>
      <c r="B113" s="11">
        <v>85214</v>
      </c>
      <c r="C113" s="74"/>
      <c r="D113" s="50" t="s">
        <v>97</v>
      </c>
      <c r="E113" s="52">
        <f>E115+E116+E114</f>
        <v>290500</v>
      </c>
      <c r="F113" s="52">
        <f>F115+F116+F114</f>
        <v>291675</v>
      </c>
      <c r="G113" s="13">
        <f t="shared" si="3"/>
        <v>100.40447504302925</v>
      </c>
    </row>
    <row r="114" spans="1:7" s="49" customFormat="1" ht="18" customHeight="1">
      <c r="A114" s="79"/>
      <c r="B114" s="11"/>
      <c r="C114" s="74" t="s">
        <v>111</v>
      </c>
      <c r="D114" s="50" t="s">
        <v>128</v>
      </c>
      <c r="E114" s="51">
        <v>0</v>
      </c>
      <c r="F114" s="51">
        <v>1175</v>
      </c>
      <c r="G114" s="13">
        <v>0</v>
      </c>
    </row>
    <row r="115" spans="1:7" s="49" customFormat="1" ht="18" customHeight="1">
      <c r="A115" s="79"/>
      <c r="B115" s="11"/>
      <c r="C115" s="74" t="s">
        <v>67</v>
      </c>
      <c r="D115" s="50" t="s">
        <v>54</v>
      </c>
      <c r="E115" s="51">
        <v>125500</v>
      </c>
      <c r="F115" s="51">
        <v>125500</v>
      </c>
      <c r="G115" s="13">
        <f t="shared" si="3"/>
        <v>100</v>
      </c>
    </row>
    <row r="116" spans="1:7" s="49" customFormat="1" ht="18" customHeight="1">
      <c r="A116" s="79"/>
      <c r="B116" s="11"/>
      <c r="C116" s="74" t="s">
        <v>90</v>
      </c>
      <c r="D116" s="50" t="s">
        <v>53</v>
      </c>
      <c r="E116" s="51">
        <v>165000</v>
      </c>
      <c r="F116" s="51">
        <v>165000</v>
      </c>
      <c r="G116" s="13">
        <f t="shared" si="3"/>
        <v>100</v>
      </c>
    </row>
    <row r="117" spans="1:7" s="49" customFormat="1" ht="18" customHeight="1">
      <c r="A117" s="79"/>
      <c r="B117" s="11">
        <v>85219</v>
      </c>
      <c r="C117" s="74"/>
      <c r="D117" s="50" t="s">
        <v>55</v>
      </c>
      <c r="E117" s="52">
        <f>E118</f>
        <v>102047</v>
      </c>
      <c r="F117" s="52">
        <f>F118</f>
        <v>102047</v>
      </c>
      <c r="G117" s="13">
        <f t="shared" si="3"/>
        <v>100</v>
      </c>
    </row>
    <row r="118" spans="1:7" s="49" customFormat="1" ht="18" customHeight="1">
      <c r="A118" s="79"/>
      <c r="B118" s="11"/>
      <c r="C118" s="74" t="s">
        <v>90</v>
      </c>
      <c r="D118" s="50" t="s">
        <v>53</v>
      </c>
      <c r="E118" s="51">
        <v>102047</v>
      </c>
      <c r="F118" s="51">
        <v>102047</v>
      </c>
      <c r="G118" s="13">
        <f t="shared" si="3"/>
        <v>100</v>
      </c>
    </row>
    <row r="119" spans="1:7" s="49" customFormat="1" ht="18" customHeight="1">
      <c r="A119" s="79"/>
      <c r="B119" s="11">
        <v>85228</v>
      </c>
      <c r="C119" s="74"/>
      <c r="D119" s="50" t="s">
        <v>56</v>
      </c>
      <c r="E119" s="52">
        <f>E120</f>
        <v>10000</v>
      </c>
      <c r="F119" s="52">
        <f>F120</f>
        <v>5137</v>
      </c>
      <c r="G119" s="13">
        <f t="shared" si="3"/>
        <v>51.370000000000005</v>
      </c>
    </row>
    <row r="120" spans="1:7" s="49" customFormat="1" ht="18" customHeight="1">
      <c r="A120" s="79"/>
      <c r="B120" s="11"/>
      <c r="C120" s="74" t="s">
        <v>89</v>
      </c>
      <c r="D120" s="50" t="s">
        <v>45</v>
      </c>
      <c r="E120" s="51">
        <v>10000</v>
      </c>
      <c r="F120" s="51">
        <v>5137</v>
      </c>
      <c r="G120" s="13">
        <f t="shared" si="3"/>
        <v>51.370000000000005</v>
      </c>
    </row>
    <row r="121" spans="1:7" s="49" customFormat="1" ht="18" customHeight="1">
      <c r="A121" s="79"/>
      <c r="B121" s="11">
        <v>85295</v>
      </c>
      <c r="C121" s="74"/>
      <c r="D121" s="50" t="s">
        <v>46</v>
      </c>
      <c r="E121" s="52">
        <f>E123+E122+E124</f>
        <v>112739</v>
      </c>
      <c r="F121" s="52">
        <f>F123+F122+F124</f>
        <v>112739</v>
      </c>
      <c r="G121" s="13">
        <f t="shared" si="3"/>
        <v>100</v>
      </c>
    </row>
    <row r="122" spans="1:7" s="49" customFormat="1" ht="26.25" customHeight="1">
      <c r="A122" s="79"/>
      <c r="B122" s="11"/>
      <c r="C122" s="74" t="s">
        <v>112</v>
      </c>
      <c r="D122" s="147" t="s">
        <v>126</v>
      </c>
      <c r="E122" s="51">
        <v>15000</v>
      </c>
      <c r="F122" s="51">
        <v>15000</v>
      </c>
      <c r="G122" s="13">
        <f t="shared" si="3"/>
        <v>100</v>
      </c>
    </row>
    <row r="123" spans="1:7" s="49" customFormat="1" ht="18" customHeight="1">
      <c r="A123" s="79"/>
      <c r="B123" s="76"/>
      <c r="C123" s="74" t="s">
        <v>90</v>
      </c>
      <c r="D123" s="50" t="s">
        <v>57</v>
      </c>
      <c r="E123" s="51">
        <v>74239</v>
      </c>
      <c r="F123" s="51">
        <v>74239</v>
      </c>
      <c r="G123" s="13">
        <f t="shared" si="3"/>
        <v>100</v>
      </c>
    </row>
    <row r="124" spans="1:7" s="49" customFormat="1" ht="18" customHeight="1">
      <c r="A124" s="16"/>
      <c r="B124" s="134"/>
      <c r="C124" s="123" t="s">
        <v>113</v>
      </c>
      <c r="D124" s="135" t="s">
        <v>136</v>
      </c>
      <c r="E124" s="51">
        <v>23500</v>
      </c>
      <c r="F124" s="54">
        <v>23500</v>
      </c>
      <c r="G124" s="136">
        <f t="shared" si="3"/>
        <v>100</v>
      </c>
    </row>
    <row r="125" spans="1:7" ht="19.5" customHeight="1">
      <c r="A125" s="40">
        <v>854</v>
      </c>
      <c r="B125" s="41"/>
      <c r="C125" s="42"/>
      <c r="D125" s="29" t="s">
        <v>107</v>
      </c>
      <c r="E125" s="30">
        <f>E127</f>
        <v>139638</v>
      </c>
      <c r="F125" s="39">
        <f>F127</f>
        <v>139638</v>
      </c>
      <c r="G125" s="137">
        <f t="shared" si="3"/>
        <v>100</v>
      </c>
    </row>
    <row r="126" spans="1:7" ht="3" customHeight="1">
      <c r="A126" s="43"/>
      <c r="B126" s="3"/>
      <c r="C126" s="5"/>
      <c r="D126" s="1"/>
      <c r="E126" s="7"/>
      <c r="F126" s="7"/>
      <c r="G126" s="119" t="e">
        <f t="shared" si="3"/>
        <v>#DIV/0!</v>
      </c>
    </row>
    <row r="127" spans="1:7" s="49" customFormat="1" ht="18" customHeight="1">
      <c r="A127" s="60"/>
      <c r="B127" s="61">
        <v>85415</v>
      </c>
      <c r="C127" s="62"/>
      <c r="D127" s="50" t="s">
        <v>108</v>
      </c>
      <c r="E127" s="52">
        <f>E128</f>
        <v>139638</v>
      </c>
      <c r="F127" s="52">
        <f>F128</f>
        <v>139638</v>
      </c>
      <c r="G127" s="12">
        <f t="shared" si="3"/>
        <v>100</v>
      </c>
    </row>
    <row r="128" spans="1:7" s="49" customFormat="1" ht="18" customHeight="1">
      <c r="A128" s="60"/>
      <c r="B128" s="61"/>
      <c r="C128" s="62" t="s">
        <v>90</v>
      </c>
      <c r="D128" s="50" t="s">
        <v>124</v>
      </c>
      <c r="E128" s="51">
        <v>139638</v>
      </c>
      <c r="F128" s="54">
        <v>139638</v>
      </c>
      <c r="G128" s="12">
        <f t="shared" si="3"/>
        <v>100</v>
      </c>
    </row>
    <row r="129" spans="1:7" s="146" customFormat="1" ht="31.5" customHeight="1">
      <c r="A129" s="141">
        <v>921</v>
      </c>
      <c r="B129" s="141"/>
      <c r="C129" s="142"/>
      <c r="D129" s="143" t="s">
        <v>122</v>
      </c>
      <c r="E129" s="144">
        <f>E130</f>
        <v>5993</v>
      </c>
      <c r="F129" s="144">
        <f>F130</f>
        <v>5993</v>
      </c>
      <c r="G129" s="145">
        <f t="shared" si="3"/>
        <v>100</v>
      </c>
    </row>
    <row r="130" spans="1:7" s="49" customFormat="1" ht="18" customHeight="1">
      <c r="A130" s="60"/>
      <c r="B130" s="61">
        <v>9216</v>
      </c>
      <c r="C130" s="62"/>
      <c r="D130" s="124" t="s">
        <v>123</v>
      </c>
      <c r="E130" s="130">
        <f>E131</f>
        <v>5993</v>
      </c>
      <c r="F130" s="130">
        <f>F131</f>
        <v>5993</v>
      </c>
      <c r="G130" s="12">
        <f t="shared" si="3"/>
        <v>100</v>
      </c>
    </row>
    <row r="131" spans="1:7" s="49" customFormat="1" ht="28.5" customHeight="1">
      <c r="A131" s="60"/>
      <c r="B131" s="83"/>
      <c r="C131" s="62" t="s">
        <v>112</v>
      </c>
      <c r="D131" s="50" t="s">
        <v>125</v>
      </c>
      <c r="E131" s="51">
        <v>5993</v>
      </c>
      <c r="F131" s="54">
        <v>5993</v>
      </c>
      <c r="G131" s="12">
        <f t="shared" si="3"/>
        <v>100</v>
      </c>
    </row>
    <row r="132" spans="1:7" ht="12.75" customHeight="1">
      <c r="A132" s="362" t="s">
        <v>59</v>
      </c>
      <c r="B132" s="363"/>
      <c r="C132" s="363"/>
      <c r="D132" s="363"/>
      <c r="E132" s="366">
        <f>E10+E14+E18+E24+E31+E37+E46+E51+E82+E92+E101+E105+E125+E129</f>
        <v>14407456</v>
      </c>
      <c r="F132" s="366">
        <f>F10+F14+F18+F24+F31+F37+F46+F51+F82+F92+F101+F105+F125+F129</f>
        <v>13571131</v>
      </c>
      <c r="G132" s="367">
        <v>100.1</v>
      </c>
    </row>
    <row r="133" spans="1:7" s="8" customFormat="1" ht="21.75" customHeight="1">
      <c r="A133" s="364"/>
      <c r="B133" s="365"/>
      <c r="C133" s="365"/>
      <c r="D133" s="365"/>
      <c r="E133" s="366"/>
      <c r="F133" s="366"/>
      <c r="G133" s="368"/>
    </row>
    <row r="134" spans="1:7" ht="15.75">
      <c r="A134" s="17"/>
      <c r="B134" s="68"/>
      <c r="C134" s="68"/>
      <c r="D134" s="18"/>
      <c r="E134" s="18"/>
      <c r="F134" s="18"/>
      <c r="G134" s="2"/>
    </row>
    <row r="135" spans="1:7" s="107" customFormat="1" ht="15.75">
      <c r="A135" s="105"/>
      <c r="B135" s="293" t="s">
        <v>98</v>
      </c>
      <c r="C135" s="293"/>
      <c r="D135" s="293"/>
      <c r="E135" s="106"/>
      <c r="F135" s="106"/>
      <c r="G135" s="105"/>
    </row>
    <row r="136" spans="1:7" s="107" customFormat="1" ht="15.75">
      <c r="A136" s="105"/>
      <c r="B136" s="293" t="s">
        <v>158</v>
      </c>
      <c r="C136" s="293"/>
      <c r="D136" s="293"/>
      <c r="E136" s="106"/>
      <c r="F136" s="106"/>
      <c r="G136" s="105"/>
    </row>
    <row r="137" spans="3:7" s="108" customFormat="1" ht="15.75">
      <c r="C137" s="105"/>
      <c r="D137" s="109"/>
      <c r="G137" s="110"/>
    </row>
    <row r="138" spans="4:7" ht="15.75">
      <c r="D138" s="17"/>
      <c r="E138" s="68"/>
      <c r="F138" s="68"/>
      <c r="G138" s="2"/>
    </row>
    <row r="139" spans="1:7" ht="15.75">
      <c r="A139" s="17"/>
      <c r="B139" s="68"/>
      <c r="C139" s="68"/>
      <c r="D139" s="18"/>
      <c r="E139" s="18"/>
      <c r="F139" s="18"/>
      <c r="G139" s="2"/>
    </row>
    <row r="140" spans="1:7" ht="15.75">
      <c r="A140" s="17"/>
      <c r="B140" s="68"/>
      <c r="C140" s="68"/>
      <c r="D140" s="18"/>
      <c r="E140" s="18"/>
      <c r="F140" s="18"/>
      <c r="G140" s="2"/>
    </row>
    <row r="141" spans="1:7" ht="15.75">
      <c r="A141" s="17"/>
      <c r="B141" s="68"/>
      <c r="C141" s="68"/>
      <c r="D141" s="18"/>
      <c r="E141" s="18"/>
      <c r="F141" s="18"/>
      <c r="G141" s="2"/>
    </row>
    <row r="142" spans="1:7" ht="15.75">
      <c r="A142" s="17"/>
      <c r="B142" s="68"/>
      <c r="C142" s="68"/>
      <c r="D142" s="18"/>
      <c r="E142" s="18"/>
      <c r="F142" s="18"/>
      <c r="G142" s="2"/>
    </row>
    <row r="143" spans="1:7" ht="15.75">
      <c r="A143" s="17"/>
      <c r="B143" s="68"/>
      <c r="C143" s="68"/>
      <c r="D143" s="18"/>
      <c r="E143" s="18"/>
      <c r="F143" s="18"/>
      <c r="G143" s="2"/>
    </row>
    <row r="144" spans="1:7" ht="15.75">
      <c r="A144" s="17"/>
      <c r="B144" s="68"/>
      <c r="C144" s="68"/>
      <c r="D144" s="18"/>
      <c r="E144" s="18"/>
      <c r="F144" s="18"/>
      <c r="G144" s="2"/>
    </row>
    <row r="145" spans="1:7" ht="15.75">
      <c r="A145" s="17"/>
      <c r="B145" s="68"/>
      <c r="C145" s="68"/>
      <c r="D145" s="18"/>
      <c r="E145" s="18"/>
      <c r="F145" s="18"/>
      <c r="G145" s="2"/>
    </row>
    <row r="146" spans="1:7" ht="15.75">
      <c r="A146" s="17"/>
      <c r="B146" s="68"/>
      <c r="C146" s="68"/>
      <c r="D146" s="18"/>
      <c r="E146" s="18"/>
      <c r="F146" s="18"/>
      <c r="G146" s="2"/>
    </row>
    <row r="147" spans="1:7" ht="15.75">
      <c r="A147" s="17"/>
      <c r="B147" s="68"/>
      <c r="C147" s="68"/>
      <c r="D147" s="18"/>
      <c r="E147" s="18"/>
      <c r="F147" s="18"/>
      <c r="G147" s="2"/>
    </row>
    <row r="148" spans="1:7" ht="15.75">
      <c r="A148" s="17"/>
      <c r="B148" s="68"/>
      <c r="C148" s="68"/>
      <c r="D148" s="18"/>
      <c r="E148" s="18"/>
      <c r="F148" s="18"/>
      <c r="G148" s="2"/>
    </row>
    <row r="149" spans="1:7" ht="15.75">
      <c r="A149" s="17"/>
      <c r="B149" s="68"/>
      <c r="C149" s="68"/>
      <c r="D149" s="18"/>
      <c r="E149" s="18"/>
      <c r="F149" s="18"/>
      <c r="G149" s="2"/>
    </row>
    <row r="150" spans="1:7" ht="15.75">
      <c r="A150" s="17"/>
      <c r="B150" s="68"/>
      <c r="C150" s="68"/>
      <c r="D150" s="18"/>
      <c r="E150" s="18"/>
      <c r="F150" s="18"/>
      <c r="G150" s="2"/>
    </row>
    <row r="151" spans="1:7" ht="15.75">
      <c r="A151" s="17"/>
      <c r="B151" s="68"/>
      <c r="C151" s="68"/>
      <c r="D151" s="18"/>
      <c r="E151" s="18"/>
      <c r="F151" s="18"/>
      <c r="G151" s="2"/>
    </row>
    <row r="152" spans="1:7" ht="15.75">
      <c r="A152" s="17"/>
      <c r="B152" s="68"/>
      <c r="C152" s="68"/>
      <c r="D152" s="18"/>
      <c r="E152" s="18"/>
      <c r="F152" s="18"/>
      <c r="G152" s="2"/>
    </row>
    <row r="153" spans="1:7" ht="15.75">
      <c r="A153" s="68"/>
      <c r="B153" s="68"/>
      <c r="C153" s="68"/>
      <c r="D153" s="18"/>
      <c r="E153" s="18"/>
      <c r="F153" s="18"/>
      <c r="G153" s="2"/>
    </row>
    <row r="154" spans="1:7" ht="15.75">
      <c r="A154" s="68"/>
      <c r="B154" s="68"/>
      <c r="C154" s="68"/>
      <c r="D154" s="18"/>
      <c r="E154" s="18"/>
      <c r="F154" s="18"/>
      <c r="G154" s="2"/>
    </row>
    <row r="155" spans="1:7" ht="15.75">
      <c r="A155" s="17"/>
      <c r="B155" s="68"/>
      <c r="C155" s="68"/>
      <c r="D155" s="18"/>
      <c r="E155" s="18"/>
      <c r="F155" s="18"/>
      <c r="G155" s="2"/>
    </row>
    <row r="156" spans="1:7" ht="15.75">
      <c r="A156" s="17"/>
      <c r="B156" s="68"/>
      <c r="C156" s="68"/>
      <c r="D156" s="18"/>
      <c r="E156" s="18"/>
      <c r="F156" s="18"/>
      <c r="G156" s="2"/>
    </row>
    <row r="157" spans="1:7" ht="15.75" customHeight="1">
      <c r="A157" s="44"/>
      <c r="B157" s="68"/>
      <c r="C157" s="68"/>
      <c r="D157" s="18"/>
      <c r="E157" s="18"/>
      <c r="F157" s="18"/>
      <c r="G157" s="2"/>
    </row>
    <row r="158" spans="1:7" ht="15" customHeight="1">
      <c r="A158" s="44"/>
      <c r="B158" s="68"/>
      <c r="C158" s="68"/>
      <c r="D158" s="18"/>
      <c r="E158" s="18"/>
      <c r="F158" s="18"/>
      <c r="G158" s="2"/>
    </row>
    <row r="159" spans="1:7" ht="15.75" hidden="1">
      <c r="A159" s="44"/>
      <c r="B159" s="68"/>
      <c r="C159" s="68"/>
      <c r="D159" s="18"/>
      <c r="E159" s="18"/>
      <c r="F159" s="18"/>
      <c r="G159" s="2"/>
    </row>
    <row r="160" spans="1:7" ht="15.75">
      <c r="A160" s="44"/>
      <c r="B160" s="68"/>
      <c r="C160" s="68"/>
      <c r="D160" s="18"/>
      <c r="E160" s="18"/>
      <c r="F160" s="18"/>
      <c r="G160" s="2"/>
    </row>
    <row r="161" spans="1:7" ht="15.75">
      <c r="A161" s="44"/>
      <c r="B161" s="68"/>
      <c r="C161" s="68"/>
      <c r="D161" s="18"/>
      <c r="E161" s="18"/>
      <c r="F161" s="18"/>
      <c r="G161" s="2"/>
    </row>
    <row r="162" spans="1:7" ht="15.75">
      <c r="A162" s="44"/>
      <c r="B162" s="68"/>
      <c r="C162" s="68"/>
      <c r="D162" s="18"/>
      <c r="E162" s="18"/>
      <c r="F162" s="18"/>
      <c r="G162" s="2"/>
    </row>
    <row r="163" spans="1:7" ht="15.75">
      <c r="A163" s="44"/>
      <c r="B163" s="68"/>
      <c r="C163" s="68"/>
      <c r="D163" s="18"/>
      <c r="E163" s="18"/>
      <c r="F163" s="18"/>
      <c r="G163" s="2"/>
    </row>
    <row r="164" spans="1:7" ht="15.75">
      <c r="A164" s="44"/>
      <c r="B164" s="68"/>
      <c r="C164" s="68"/>
      <c r="D164" s="18"/>
      <c r="E164" s="18"/>
      <c r="F164" s="18"/>
      <c r="G164" s="2"/>
    </row>
    <row r="165" spans="1:7" ht="15.75">
      <c r="A165" s="44"/>
      <c r="B165" s="68"/>
      <c r="C165" s="68"/>
      <c r="D165" s="18"/>
      <c r="E165" s="18"/>
      <c r="F165" s="18"/>
      <c r="G165" s="2"/>
    </row>
    <row r="166" spans="1:7" ht="15.75">
      <c r="A166" s="44"/>
      <c r="B166" s="68"/>
      <c r="C166" s="68"/>
      <c r="D166" s="18"/>
      <c r="E166" s="18"/>
      <c r="F166" s="18"/>
      <c r="G166" s="2"/>
    </row>
    <row r="167" spans="1:7" ht="15.75">
      <c r="A167" s="44"/>
      <c r="B167" s="68"/>
      <c r="C167" s="68"/>
      <c r="D167" s="18"/>
      <c r="E167" s="18"/>
      <c r="F167" s="18"/>
      <c r="G167" s="2"/>
    </row>
    <row r="168" spans="1:7" ht="15.75">
      <c r="A168" s="44"/>
      <c r="B168" s="68"/>
      <c r="C168" s="68"/>
      <c r="D168" s="18"/>
      <c r="E168" s="18"/>
      <c r="F168" s="18"/>
      <c r="G168" s="2"/>
    </row>
    <row r="169" spans="1:7" ht="15.75">
      <c r="A169" s="44"/>
      <c r="B169" s="68"/>
      <c r="C169" s="68"/>
      <c r="D169" s="18"/>
      <c r="E169" s="18"/>
      <c r="F169" s="18"/>
      <c r="G169" s="2"/>
    </row>
    <row r="170" spans="1:7" ht="15.75">
      <c r="A170" s="44"/>
      <c r="B170" s="68"/>
      <c r="C170" s="68"/>
      <c r="D170" s="18"/>
      <c r="E170" s="18"/>
      <c r="F170" s="18"/>
      <c r="G170" s="2"/>
    </row>
    <row r="171" spans="1:7" ht="15.75">
      <c r="A171" s="44"/>
      <c r="B171" s="68"/>
      <c r="C171" s="68"/>
      <c r="D171" s="18"/>
      <c r="E171" s="18"/>
      <c r="F171" s="18"/>
      <c r="G171" s="2"/>
    </row>
    <row r="172" spans="1:7" ht="12.75" customHeight="1">
      <c r="A172" s="44"/>
      <c r="B172" s="68"/>
      <c r="C172" s="68"/>
      <c r="D172" s="18"/>
      <c r="E172" s="18"/>
      <c r="F172" s="18"/>
      <c r="G172" s="2"/>
    </row>
    <row r="173" spans="1:7" ht="15.75">
      <c r="A173" s="44"/>
      <c r="B173" s="68"/>
      <c r="C173" s="68"/>
      <c r="D173" s="18"/>
      <c r="E173" s="18"/>
      <c r="F173" s="18"/>
      <c r="G173" s="2"/>
    </row>
    <row r="174" spans="1:7" ht="15.75">
      <c r="A174" s="44"/>
      <c r="B174" s="68"/>
      <c r="C174" s="68"/>
      <c r="D174" s="18"/>
      <c r="E174" s="18"/>
      <c r="F174" s="18"/>
      <c r="G174" s="2"/>
    </row>
    <row r="175" spans="1:7" ht="15.75">
      <c r="A175" s="17"/>
      <c r="B175" s="68"/>
      <c r="C175" s="68"/>
      <c r="D175" s="18"/>
      <c r="E175" s="18"/>
      <c r="F175" s="18"/>
      <c r="G175" s="2"/>
    </row>
    <row r="176" spans="1:7" ht="15.75">
      <c r="A176" s="68"/>
      <c r="B176" s="68"/>
      <c r="C176" s="68"/>
      <c r="D176" s="18"/>
      <c r="E176" s="18"/>
      <c r="F176" s="18"/>
      <c r="G176" s="2"/>
    </row>
    <row r="177" spans="1:7" ht="15.75">
      <c r="A177" s="68"/>
      <c r="B177" s="68"/>
      <c r="C177" s="68"/>
      <c r="D177" s="18"/>
      <c r="E177" s="18"/>
      <c r="F177" s="18"/>
      <c r="G177" s="2"/>
    </row>
    <row r="178" spans="1:7" ht="15.75">
      <c r="A178" s="68"/>
      <c r="B178" s="68"/>
      <c r="C178" s="68"/>
      <c r="D178" s="18"/>
      <c r="E178" s="18"/>
      <c r="F178" s="18"/>
      <c r="G178" s="2"/>
    </row>
    <row r="179" spans="1:7" ht="15.75">
      <c r="A179" s="68"/>
      <c r="B179" s="68"/>
      <c r="C179" s="68"/>
      <c r="D179" s="18"/>
      <c r="E179" s="18"/>
      <c r="F179" s="18"/>
      <c r="G179" s="2"/>
    </row>
    <row r="180" spans="1:7" ht="15.75">
      <c r="A180" s="68"/>
      <c r="B180" s="68"/>
      <c r="C180" s="68"/>
      <c r="D180" s="18"/>
      <c r="E180" s="18"/>
      <c r="F180" s="18"/>
      <c r="G180" s="2"/>
    </row>
    <row r="181" spans="1:7" ht="15.75">
      <c r="A181" s="68"/>
      <c r="B181" s="68"/>
      <c r="C181" s="68"/>
      <c r="D181" s="18"/>
      <c r="E181" s="18"/>
      <c r="F181" s="18"/>
      <c r="G181" s="2"/>
    </row>
    <row r="182" spans="1:7" ht="15.75">
      <c r="A182" s="68"/>
      <c r="B182" s="68"/>
      <c r="C182" s="68"/>
      <c r="D182" s="18"/>
      <c r="E182" s="18"/>
      <c r="F182" s="18"/>
      <c r="G182" s="2"/>
    </row>
    <row r="183" spans="1:7" ht="15.75">
      <c r="A183" s="68"/>
      <c r="B183" s="68"/>
      <c r="C183" s="68"/>
      <c r="D183" s="18"/>
      <c r="E183" s="18"/>
      <c r="F183" s="18"/>
      <c r="G183" s="2"/>
    </row>
    <row r="184" spans="1:7" ht="15.75">
      <c r="A184" s="68"/>
      <c r="B184" s="68"/>
      <c r="C184" s="68"/>
      <c r="D184" s="18"/>
      <c r="E184" s="18"/>
      <c r="F184" s="18"/>
      <c r="G184" s="2"/>
    </row>
    <row r="185" spans="1:7" ht="15.75">
      <c r="A185" s="68"/>
      <c r="B185" s="68"/>
      <c r="C185" s="68"/>
      <c r="D185" s="18"/>
      <c r="E185" s="18"/>
      <c r="F185" s="18"/>
      <c r="G185" s="2"/>
    </row>
    <row r="186" spans="1:7" ht="15.75">
      <c r="A186" s="68"/>
      <c r="B186" s="68"/>
      <c r="C186" s="68"/>
      <c r="D186" s="18"/>
      <c r="E186" s="18"/>
      <c r="F186" s="18"/>
      <c r="G186" s="2"/>
    </row>
    <row r="187" spans="1:7" ht="15.75">
      <c r="A187" s="68"/>
      <c r="B187" s="68"/>
      <c r="C187" s="68"/>
      <c r="D187" s="18"/>
      <c r="E187" s="18"/>
      <c r="F187" s="18"/>
      <c r="G187" s="2"/>
    </row>
    <row r="188" spans="1:7" ht="15.75">
      <c r="A188" s="68"/>
      <c r="B188" s="68"/>
      <c r="C188" s="68"/>
      <c r="D188" s="18"/>
      <c r="E188" s="18"/>
      <c r="F188" s="18"/>
      <c r="G188" s="2"/>
    </row>
    <row r="189" spans="1:7" ht="15.75">
      <c r="A189" s="68"/>
      <c r="B189" s="68"/>
      <c r="C189" s="68"/>
      <c r="D189" s="18"/>
      <c r="E189" s="18"/>
      <c r="F189" s="18"/>
      <c r="G189" s="2"/>
    </row>
    <row r="190" spans="1:7" ht="15.75">
      <c r="A190" s="68"/>
      <c r="B190" s="68"/>
      <c r="C190" s="68"/>
      <c r="D190" s="18"/>
      <c r="E190" s="18"/>
      <c r="F190" s="18"/>
      <c r="G190" s="2"/>
    </row>
    <row r="191" spans="1:7" ht="15.75">
      <c r="A191" s="68"/>
      <c r="B191" s="68"/>
      <c r="C191" s="68"/>
      <c r="D191" s="18"/>
      <c r="E191" s="18"/>
      <c r="F191" s="18"/>
      <c r="G191" s="2"/>
    </row>
    <row r="192" spans="1:7" ht="15.75">
      <c r="A192" s="68"/>
      <c r="B192" s="68"/>
      <c r="C192" s="68"/>
      <c r="D192" s="18"/>
      <c r="E192" s="18"/>
      <c r="F192" s="18"/>
      <c r="G192" s="2"/>
    </row>
    <row r="193" spans="1:7" ht="15.75">
      <c r="A193" s="68"/>
      <c r="B193" s="68"/>
      <c r="C193" s="68"/>
      <c r="D193" s="18"/>
      <c r="E193" s="18"/>
      <c r="F193" s="18"/>
      <c r="G193" s="2"/>
    </row>
    <row r="194" spans="1:7" ht="15.75">
      <c r="A194" s="68"/>
      <c r="B194" s="68"/>
      <c r="C194" s="68"/>
      <c r="D194" s="18"/>
      <c r="E194" s="18"/>
      <c r="F194" s="18"/>
      <c r="G194" s="2"/>
    </row>
    <row r="195" spans="1:7" ht="15.75">
      <c r="A195" s="68"/>
      <c r="B195" s="68"/>
      <c r="C195" s="68"/>
      <c r="D195" s="18"/>
      <c r="E195" s="18"/>
      <c r="F195" s="18"/>
      <c r="G195" s="2"/>
    </row>
    <row r="196" spans="1:7" ht="15.75">
      <c r="A196" s="68"/>
      <c r="B196" s="68"/>
      <c r="C196" s="68"/>
      <c r="D196" s="18"/>
      <c r="E196" s="18"/>
      <c r="F196" s="18"/>
      <c r="G196" s="2"/>
    </row>
    <row r="197" spans="1:7" ht="15.75">
      <c r="A197" s="68"/>
      <c r="B197" s="68"/>
      <c r="C197" s="68"/>
      <c r="D197" s="18"/>
      <c r="E197" s="18"/>
      <c r="F197" s="18"/>
      <c r="G197" s="2"/>
    </row>
    <row r="198" spans="1:7" ht="15.75">
      <c r="A198" s="68"/>
      <c r="B198" s="68"/>
      <c r="C198" s="68"/>
      <c r="D198" s="18"/>
      <c r="E198" s="18"/>
      <c r="F198" s="18"/>
      <c r="G198" s="2"/>
    </row>
    <row r="199" spans="1:7" ht="15.75">
      <c r="A199" s="68"/>
      <c r="B199" s="68"/>
      <c r="C199" s="68"/>
      <c r="D199" s="18"/>
      <c r="E199" s="18"/>
      <c r="F199" s="18"/>
      <c r="G199" s="2"/>
    </row>
    <row r="200" spans="1:7" ht="15.75">
      <c r="A200" s="68"/>
      <c r="B200" s="68"/>
      <c r="C200" s="68"/>
      <c r="D200" s="18"/>
      <c r="E200" s="18"/>
      <c r="F200" s="18"/>
      <c r="G200" s="2"/>
    </row>
    <row r="201" spans="1:7" ht="15.75">
      <c r="A201" s="68"/>
      <c r="B201" s="68"/>
      <c r="C201" s="68"/>
      <c r="D201" s="18"/>
      <c r="E201" s="18"/>
      <c r="F201" s="18"/>
      <c r="G201" s="2"/>
    </row>
    <row r="202" spans="1:7" ht="15.75">
      <c r="A202" s="68"/>
      <c r="B202" s="68"/>
      <c r="C202" s="68"/>
      <c r="D202" s="18"/>
      <c r="E202" s="18"/>
      <c r="F202" s="18"/>
      <c r="G202" s="2"/>
    </row>
    <row r="203" spans="1:7" ht="15.75">
      <c r="A203" s="68"/>
      <c r="B203" s="68"/>
      <c r="C203" s="68"/>
      <c r="D203" s="18"/>
      <c r="E203" s="18"/>
      <c r="F203" s="18"/>
      <c r="G203" s="2"/>
    </row>
    <row r="204" spans="1:7" ht="15.75">
      <c r="A204" s="68"/>
      <c r="B204" s="68"/>
      <c r="C204" s="68"/>
      <c r="D204" s="18"/>
      <c r="E204" s="18"/>
      <c r="F204" s="18"/>
      <c r="G204" s="2"/>
    </row>
    <row r="205" spans="1:7" ht="15.75">
      <c r="A205" s="68"/>
      <c r="B205" s="68"/>
      <c r="C205" s="68"/>
      <c r="D205" s="18"/>
      <c r="E205" s="18"/>
      <c r="F205" s="18"/>
      <c r="G205" s="2"/>
    </row>
    <row r="206" spans="1:7" ht="15.75">
      <c r="A206" s="68"/>
      <c r="B206" s="68"/>
      <c r="C206" s="68"/>
      <c r="D206" s="18"/>
      <c r="E206" s="18"/>
      <c r="F206" s="18"/>
      <c r="G206" s="2"/>
    </row>
    <row r="207" spans="1:7" ht="15.75">
      <c r="A207" s="68"/>
      <c r="B207" s="68"/>
      <c r="C207" s="68"/>
      <c r="D207" s="18"/>
      <c r="E207" s="18"/>
      <c r="F207" s="18"/>
      <c r="G207" s="2"/>
    </row>
    <row r="208" spans="1:7" ht="15.75">
      <c r="A208" s="68"/>
      <c r="B208" s="68"/>
      <c r="C208" s="68"/>
      <c r="D208" s="18"/>
      <c r="E208" s="18"/>
      <c r="F208" s="18"/>
      <c r="G208" s="2"/>
    </row>
    <row r="209" spans="1:7" ht="15.75">
      <c r="A209" s="68"/>
      <c r="B209" s="68"/>
      <c r="C209" s="68"/>
      <c r="D209" s="18"/>
      <c r="E209" s="18"/>
      <c r="F209" s="18"/>
      <c r="G209" s="2"/>
    </row>
    <row r="210" spans="1:7" ht="15.75">
      <c r="A210" s="68"/>
      <c r="B210" s="68"/>
      <c r="C210" s="68"/>
      <c r="D210" s="18"/>
      <c r="E210" s="18"/>
      <c r="F210" s="18"/>
      <c r="G210" s="2"/>
    </row>
    <row r="211" spans="1:7" ht="15.75">
      <c r="A211" s="68"/>
      <c r="B211" s="68"/>
      <c r="C211" s="68"/>
      <c r="D211" s="18"/>
      <c r="E211" s="18"/>
      <c r="F211" s="18"/>
      <c r="G211" s="2"/>
    </row>
    <row r="212" spans="1:7" ht="15.75">
      <c r="A212" s="68"/>
      <c r="B212" s="68"/>
      <c r="C212" s="68"/>
      <c r="D212" s="18"/>
      <c r="E212" s="18"/>
      <c r="F212" s="18"/>
      <c r="G212" s="2"/>
    </row>
    <row r="213" spans="1:7" ht="15.75">
      <c r="A213" s="68"/>
      <c r="B213" s="68"/>
      <c r="C213" s="68"/>
      <c r="D213" s="18"/>
      <c r="E213" s="18"/>
      <c r="F213" s="18"/>
      <c r="G213" s="2"/>
    </row>
    <row r="214" spans="1:7" ht="15.75">
      <c r="A214" s="68"/>
      <c r="B214" s="68"/>
      <c r="C214" s="68"/>
      <c r="D214" s="18"/>
      <c r="E214" s="18"/>
      <c r="F214" s="18"/>
      <c r="G214" s="2"/>
    </row>
    <row r="215" spans="1:7" ht="15.75">
      <c r="A215" s="68"/>
      <c r="B215" s="68"/>
      <c r="C215" s="68"/>
      <c r="D215" s="18"/>
      <c r="E215" s="18"/>
      <c r="F215" s="18"/>
      <c r="G215" s="2"/>
    </row>
    <row r="216" spans="1:7" ht="15.75">
      <c r="A216" s="68"/>
      <c r="B216" s="68"/>
      <c r="C216" s="68"/>
      <c r="D216" s="18"/>
      <c r="E216" s="18"/>
      <c r="F216" s="18"/>
      <c r="G216" s="2"/>
    </row>
    <row r="217" spans="1:7" ht="15.75">
      <c r="A217" s="68"/>
      <c r="B217" s="68"/>
      <c r="C217" s="68"/>
      <c r="D217" s="18"/>
      <c r="E217" s="18"/>
      <c r="F217" s="18"/>
      <c r="G217" s="2"/>
    </row>
    <row r="218" spans="1:7" ht="15.75">
      <c r="A218" s="68"/>
      <c r="B218" s="68"/>
      <c r="C218" s="68"/>
      <c r="D218" s="18"/>
      <c r="E218" s="18"/>
      <c r="F218" s="18"/>
      <c r="G218" s="2"/>
    </row>
    <row r="219" spans="1:7" ht="15.75">
      <c r="A219" s="68"/>
      <c r="B219" s="68"/>
      <c r="C219" s="68"/>
      <c r="D219" s="18"/>
      <c r="E219" s="18"/>
      <c r="F219" s="18"/>
      <c r="G219" s="2"/>
    </row>
    <row r="220" spans="1:7" ht="15.75">
      <c r="A220" s="68"/>
      <c r="B220" s="68"/>
      <c r="C220" s="68"/>
      <c r="D220" s="18"/>
      <c r="E220" s="18"/>
      <c r="F220" s="18"/>
      <c r="G220" s="2"/>
    </row>
    <row r="221" spans="1:7" ht="15.75">
      <c r="A221" s="68"/>
      <c r="B221" s="68"/>
      <c r="C221" s="68"/>
      <c r="D221" s="18"/>
      <c r="E221" s="18"/>
      <c r="F221" s="18"/>
      <c r="G221" s="2"/>
    </row>
    <row r="222" spans="1:7" ht="15.75">
      <c r="A222" s="68"/>
      <c r="B222" s="68"/>
      <c r="C222" s="68"/>
      <c r="D222" s="18"/>
      <c r="E222" s="18"/>
      <c r="F222" s="18"/>
      <c r="G222" s="2"/>
    </row>
    <row r="223" spans="1:7" ht="15.75">
      <c r="A223" s="68"/>
      <c r="B223" s="68"/>
      <c r="C223" s="68"/>
      <c r="D223" s="18"/>
      <c r="E223" s="18"/>
      <c r="F223" s="18"/>
      <c r="G223" s="2"/>
    </row>
    <row r="224" spans="1:7" ht="15.75">
      <c r="A224" s="68"/>
      <c r="B224" s="68"/>
      <c r="C224" s="68"/>
      <c r="D224" s="18"/>
      <c r="E224" s="18"/>
      <c r="F224" s="18"/>
      <c r="G224" s="2"/>
    </row>
    <row r="225" spans="1:7" ht="15.75">
      <c r="A225" s="68"/>
      <c r="B225" s="68"/>
      <c r="C225" s="68"/>
      <c r="D225" s="18"/>
      <c r="E225" s="18"/>
      <c r="F225" s="18"/>
      <c r="G225" s="2"/>
    </row>
    <row r="226" spans="1:7" ht="15.75">
      <c r="A226" s="68"/>
      <c r="B226" s="68"/>
      <c r="C226" s="68"/>
      <c r="D226" s="18"/>
      <c r="E226" s="18"/>
      <c r="F226" s="18"/>
      <c r="G226" s="2"/>
    </row>
    <row r="227" spans="1:7" ht="15.75">
      <c r="A227" s="68"/>
      <c r="B227" s="68"/>
      <c r="C227" s="68"/>
      <c r="D227" s="18"/>
      <c r="E227" s="18"/>
      <c r="F227" s="18"/>
      <c r="G227" s="2"/>
    </row>
    <row r="228" spans="1:7" ht="15.75">
      <c r="A228" s="68"/>
      <c r="B228" s="68"/>
      <c r="C228" s="68"/>
      <c r="D228" s="18"/>
      <c r="E228" s="18"/>
      <c r="F228" s="18"/>
      <c r="G228" s="2"/>
    </row>
    <row r="229" spans="1:7" ht="15.75">
      <c r="A229" s="68"/>
      <c r="B229" s="68"/>
      <c r="C229" s="68"/>
      <c r="D229" s="18"/>
      <c r="E229" s="18"/>
      <c r="F229" s="18"/>
      <c r="G229" s="2"/>
    </row>
    <row r="230" spans="1:7" ht="15.75">
      <c r="A230" s="68"/>
      <c r="B230" s="68"/>
      <c r="C230" s="68"/>
      <c r="D230" s="18"/>
      <c r="E230" s="18"/>
      <c r="F230" s="18"/>
      <c r="G230" s="2"/>
    </row>
    <row r="231" spans="1:7" ht="15.75">
      <c r="A231" s="68"/>
      <c r="B231" s="68"/>
      <c r="C231" s="68"/>
      <c r="D231" s="18"/>
      <c r="E231" s="18"/>
      <c r="F231" s="18"/>
      <c r="G231" s="2"/>
    </row>
    <row r="232" spans="1:7" ht="15.75">
      <c r="A232" s="68"/>
      <c r="B232" s="68"/>
      <c r="C232" s="68"/>
      <c r="D232" s="18"/>
      <c r="E232" s="18"/>
      <c r="F232" s="18"/>
      <c r="G232" s="2"/>
    </row>
    <row r="233" spans="1:7" ht="15.75">
      <c r="A233" s="68"/>
      <c r="B233" s="68"/>
      <c r="C233" s="68"/>
      <c r="D233" s="18"/>
      <c r="E233" s="18"/>
      <c r="F233" s="18"/>
      <c r="G233" s="2"/>
    </row>
    <row r="234" spans="1:7" ht="15.75">
      <c r="A234" s="68"/>
      <c r="B234" s="68"/>
      <c r="C234" s="68"/>
      <c r="D234" s="18"/>
      <c r="E234" s="18"/>
      <c r="F234" s="18"/>
      <c r="G234" s="2"/>
    </row>
    <row r="235" spans="1:7" ht="15.75">
      <c r="A235" s="68"/>
      <c r="B235" s="68"/>
      <c r="C235" s="68"/>
      <c r="D235" s="18"/>
      <c r="E235" s="18"/>
      <c r="F235" s="18"/>
      <c r="G235" s="2"/>
    </row>
    <row r="236" spans="1:7" ht="15.75">
      <c r="A236" s="68"/>
      <c r="B236" s="68"/>
      <c r="C236" s="68"/>
      <c r="D236" s="18"/>
      <c r="E236" s="18"/>
      <c r="F236" s="18"/>
      <c r="G236" s="2"/>
    </row>
    <row r="237" spans="1:7" ht="15.75">
      <c r="A237" s="68"/>
      <c r="B237" s="68"/>
      <c r="C237" s="68"/>
      <c r="D237" s="18"/>
      <c r="E237" s="18"/>
      <c r="F237" s="18"/>
      <c r="G237" s="2"/>
    </row>
    <row r="238" spans="1:7" ht="15.75">
      <c r="A238" s="68"/>
      <c r="B238" s="68"/>
      <c r="C238" s="68"/>
      <c r="D238" s="18"/>
      <c r="E238" s="18"/>
      <c r="F238" s="18"/>
      <c r="G238" s="2"/>
    </row>
    <row r="239" spans="1:7" ht="15.75">
      <c r="A239" s="68"/>
      <c r="B239" s="68"/>
      <c r="C239" s="68"/>
      <c r="D239" s="18"/>
      <c r="E239" s="18"/>
      <c r="F239" s="18"/>
      <c r="G239" s="2"/>
    </row>
    <row r="240" spans="1:7" ht="15.75">
      <c r="A240" s="68"/>
      <c r="B240" s="68"/>
      <c r="C240" s="68"/>
      <c r="D240" s="18"/>
      <c r="E240" s="18"/>
      <c r="F240" s="18"/>
      <c r="G240" s="2"/>
    </row>
    <row r="241" spans="1:7" ht="15.75">
      <c r="A241" s="68"/>
      <c r="B241" s="68"/>
      <c r="C241" s="68"/>
      <c r="D241" s="18"/>
      <c r="E241" s="18"/>
      <c r="F241" s="18"/>
      <c r="G241" s="2"/>
    </row>
    <row r="242" spans="1:7" ht="15.75">
      <c r="A242" s="68"/>
      <c r="B242" s="68"/>
      <c r="C242" s="68"/>
      <c r="D242" s="18"/>
      <c r="E242" s="18"/>
      <c r="F242" s="18"/>
      <c r="G242" s="2"/>
    </row>
    <row r="243" spans="1:7" ht="15.75">
      <c r="A243" s="68"/>
      <c r="B243" s="68"/>
      <c r="C243" s="68"/>
      <c r="D243" s="18"/>
      <c r="E243" s="18"/>
      <c r="F243" s="18"/>
      <c r="G243" s="2"/>
    </row>
    <row r="244" spans="1:7" ht="15.75">
      <c r="A244" s="68"/>
      <c r="B244" s="68"/>
      <c r="C244" s="68"/>
      <c r="D244" s="18"/>
      <c r="E244" s="18"/>
      <c r="F244" s="18"/>
      <c r="G244" s="2"/>
    </row>
    <row r="245" spans="1:7" ht="15.75">
      <c r="A245" s="68"/>
      <c r="B245" s="68"/>
      <c r="C245" s="68"/>
      <c r="D245" s="18"/>
      <c r="E245" s="18"/>
      <c r="F245" s="18"/>
      <c r="G245" s="2"/>
    </row>
    <row r="246" spans="1:7" ht="15.75">
      <c r="A246" s="68"/>
      <c r="B246" s="68"/>
      <c r="C246" s="68"/>
      <c r="D246" s="18"/>
      <c r="E246" s="18"/>
      <c r="F246" s="18"/>
      <c r="G246" s="2"/>
    </row>
    <row r="247" spans="1:7" ht="15.75">
      <c r="A247" s="68"/>
      <c r="B247" s="68"/>
      <c r="C247" s="68"/>
      <c r="D247" s="18"/>
      <c r="E247" s="18"/>
      <c r="F247" s="18"/>
      <c r="G247" s="2"/>
    </row>
    <row r="248" spans="1:7" ht="15.75">
      <c r="A248" s="68"/>
      <c r="B248" s="68"/>
      <c r="C248" s="68"/>
      <c r="D248" s="18"/>
      <c r="E248" s="18"/>
      <c r="F248" s="18"/>
      <c r="G248" s="2"/>
    </row>
    <row r="249" spans="1:7" ht="15.75">
      <c r="A249" s="68"/>
      <c r="B249" s="68"/>
      <c r="C249" s="68"/>
      <c r="D249" s="18"/>
      <c r="E249" s="18"/>
      <c r="F249" s="18"/>
      <c r="G249" s="2"/>
    </row>
    <row r="250" spans="1:7" ht="15.75">
      <c r="A250" s="68"/>
      <c r="B250" s="68"/>
      <c r="C250" s="68"/>
      <c r="D250" s="18"/>
      <c r="E250" s="18"/>
      <c r="F250" s="18"/>
      <c r="G250" s="2"/>
    </row>
    <row r="251" spans="1:7" ht="15.75">
      <c r="A251" s="68"/>
      <c r="B251" s="68"/>
      <c r="C251" s="68"/>
      <c r="D251" s="18"/>
      <c r="E251" s="18"/>
      <c r="F251" s="18"/>
      <c r="G251" s="2"/>
    </row>
    <row r="252" spans="1:7" ht="15.75">
      <c r="A252" s="68"/>
      <c r="B252" s="68"/>
      <c r="C252" s="68"/>
      <c r="D252" s="18"/>
      <c r="E252" s="18"/>
      <c r="F252" s="18"/>
      <c r="G252" s="2"/>
    </row>
    <row r="253" spans="1:7" ht="15.75">
      <c r="A253" s="68"/>
      <c r="B253" s="68"/>
      <c r="C253" s="68"/>
      <c r="D253" s="18"/>
      <c r="E253" s="18"/>
      <c r="F253" s="18"/>
      <c r="G253" s="2"/>
    </row>
    <row r="254" spans="1:7" ht="15.75">
      <c r="A254" s="68"/>
      <c r="B254" s="68"/>
      <c r="C254" s="68"/>
      <c r="D254" s="18"/>
      <c r="E254" s="18"/>
      <c r="F254" s="18"/>
      <c r="G254" s="2"/>
    </row>
    <row r="255" spans="1:7" ht="15.75">
      <c r="A255" s="68"/>
      <c r="B255" s="68"/>
      <c r="C255" s="68"/>
      <c r="D255" s="18"/>
      <c r="E255" s="18"/>
      <c r="F255" s="18"/>
      <c r="G255" s="2"/>
    </row>
    <row r="256" spans="1:7" ht="15.75">
      <c r="A256" s="68"/>
      <c r="B256" s="68"/>
      <c r="C256" s="68"/>
      <c r="D256" s="18"/>
      <c r="E256" s="18"/>
      <c r="F256" s="18"/>
      <c r="G256" s="2"/>
    </row>
    <row r="257" spans="1:7" ht="15.75">
      <c r="A257" s="68"/>
      <c r="B257" s="68"/>
      <c r="C257" s="68"/>
      <c r="D257" s="18"/>
      <c r="E257" s="18"/>
      <c r="F257" s="18"/>
      <c r="G257" s="2"/>
    </row>
    <row r="258" spans="1:7" ht="15.75">
      <c r="A258" s="68"/>
      <c r="B258" s="68"/>
      <c r="C258" s="68"/>
      <c r="D258" s="18"/>
      <c r="E258" s="18"/>
      <c r="F258" s="18"/>
      <c r="G258" s="2"/>
    </row>
    <row r="259" spans="1:7" ht="15.75">
      <c r="A259" s="68"/>
      <c r="B259" s="68"/>
      <c r="C259" s="68"/>
      <c r="D259" s="18"/>
      <c r="E259" s="18"/>
      <c r="F259" s="18"/>
      <c r="G259" s="2"/>
    </row>
    <row r="260" spans="1:7" ht="15.75">
      <c r="A260" s="68"/>
      <c r="B260" s="68"/>
      <c r="C260" s="68"/>
      <c r="D260" s="18"/>
      <c r="E260" s="18"/>
      <c r="F260" s="18"/>
      <c r="G260" s="2"/>
    </row>
    <row r="261" spans="1:7" ht="15.75">
      <c r="A261" s="68"/>
      <c r="B261" s="68"/>
      <c r="C261" s="68"/>
      <c r="D261" s="18"/>
      <c r="E261" s="18"/>
      <c r="F261" s="18"/>
      <c r="G261" s="2"/>
    </row>
    <row r="262" spans="1:7" ht="15.75">
      <c r="A262" s="68"/>
      <c r="B262" s="68"/>
      <c r="C262" s="68"/>
      <c r="D262" s="18"/>
      <c r="E262" s="18"/>
      <c r="F262" s="18"/>
      <c r="G262" s="2"/>
    </row>
    <row r="263" spans="1:7" ht="15.75">
      <c r="A263" s="68"/>
      <c r="B263" s="68"/>
      <c r="C263" s="68"/>
      <c r="D263" s="18"/>
      <c r="E263" s="18"/>
      <c r="F263" s="18"/>
      <c r="G263" s="2"/>
    </row>
    <row r="264" spans="1:7" ht="15.75">
      <c r="A264" s="68"/>
      <c r="B264" s="68"/>
      <c r="C264" s="68"/>
      <c r="D264" s="18"/>
      <c r="E264" s="18"/>
      <c r="F264" s="18"/>
      <c r="G264" s="2"/>
    </row>
    <row r="265" spans="1:7" ht="15.75">
      <c r="A265" s="68"/>
      <c r="B265" s="68"/>
      <c r="C265" s="68"/>
      <c r="D265" s="18"/>
      <c r="E265" s="18"/>
      <c r="F265" s="18"/>
      <c r="G265" s="2"/>
    </row>
    <row r="266" spans="1:7" ht="15.75">
      <c r="A266" s="68"/>
      <c r="B266" s="68"/>
      <c r="C266" s="68"/>
      <c r="D266" s="18"/>
      <c r="E266" s="18"/>
      <c r="F266" s="18"/>
      <c r="G266" s="2"/>
    </row>
    <row r="267" spans="1:7" ht="15.75">
      <c r="A267" s="68"/>
      <c r="B267" s="68"/>
      <c r="C267" s="68"/>
      <c r="D267" s="18"/>
      <c r="E267" s="18"/>
      <c r="F267" s="18"/>
      <c r="G267" s="2"/>
    </row>
    <row r="268" spans="1:7" ht="15.75">
      <c r="A268" s="68"/>
      <c r="B268" s="68"/>
      <c r="C268" s="68"/>
      <c r="D268" s="18"/>
      <c r="E268" s="18"/>
      <c r="F268" s="18"/>
      <c r="G268" s="2"/>
    </row>
    <row r="269" spans="1:7" ht="15.75">
      <c r="A269" s="68"/>
      <c r="B269" s="68"/>
      <c r="C269" s="68"/>
      <c r="D269" s="18"/>
      <c r="E269" s="18"/>
      <c r="F269" s="18"/>
      <c r="G269" s="2"/>
    </row>
    <row r="270" spans="1:7" ht="15.75">
      <c r="A270" s="68"/>
      <c r="B270" s="68"/>
      <c r="C270" s="68"/>
      <c r="D270" s="18"/>
      <c r="E270" s="18"/>
      <c r="F270" s="18"/>
      <c r="G270" s="2"/>
    </row>
    <row r="271" spans="1:7" ht="15.75">
      <c r="A271" s="68"/>
      <c r="B271" s="68"/>
      <c r="C271" s="68"/>
      <c r="D271" s="18"/>
      <c r="E271" s="18"/>
      <c r="F271" s="18"/>
      <c r="G271" s="2"/>
    </row>
    <row r="272" spans="1:7" ht="15.75">
      <c r="A272" s="68"/>
      <c r="B272" s="68"/>
      <c r="C272" s="68"/>
      <c r="D272" s="18"/>
      <c r="E272" s="18"/>
      <c r="F272" s="18"/>
      <c r="G272" s="2"/>
    </row>
    <row r="273" spans="1:7" ht="15.75">
      <c r="A273" s="68"/>
      <c r="B273" s="68"/>
      <c r="C273" s="68"/>
      <c r="D273" s="18"/>
      <c r="E273" s="18"/>
      <c r="F273" s="18"/>
      <c r="G273" s="2"/>
    </row>
    <row r="274" spans="1:7" ht="15.75">
      <c r="A274" s="68"/>
      <c r="B274" s="68"/>
      <c r="C274" s="68"/>
      <c r="D274" s="18"/>
      <c r="E274" s="18"/>
      <c r="F274" s="18"/>
      <c r="G274" s="2"/>
    </row>
    <row r="275" spans="1:7" ht="15.75">
      <c r="A275" s="68"/>
      <c r="B275" s="68"/>
      <c r="C275" s="68"/>
      <c r="D275" s="18"/>
      <c r="E275" s="18"/>
      <c r="F275" s="18"/>
      <c r="G275" s="2"/>
    </row>
    <row r="276" spans="1:7" ht="15.75">
      <c r="A276" s="68"/>
      <c r="B276" s="68"/>
      <c r="C276" s="68"/>
      <c r="D276" s="18"/>
      <c r="E276" s="18"/>
      <c r="F276" s="18"/>
      <c r="G276" s="2"/>
    </row>
    <row r="277" spans="1:7" ht="15.75">
      <c r="A277" s="68"/>
      <c r="B277" s="68"/>
      <c r="C277" s="68"/>
      <c r="D277" s="18"/>
      <c r="E277" s="18"/>
      <c r="F277" s="18"/>
      <c r="G277" s="2"/>
    </row>
    <row r="278" spans="1:7" ht="15.75">
      <c r="A278" s="68"/>
      <c r="B278" s="68"/>
      <c r="C278" s="68"/>
      <c r="D278" s="18"/>
      <c r="E278" s="18"/>
      <c r="F278" s="18"/>
      <c r="G278" s="2"/>
    </row>
    <row r="279" spans="1:7" ht="15.75">
      <c r="A279" s="68"/>
      <c r="B279" s="68"/>
      <c r="C279" s="68"/>
      <c r="D279" s="18"/>
      <c r="E279" s="18"/>
      <c r="F279" s="18"/>
      <c r="G279" s="2"/>
    </row>
    <row r="280" spans="1:7" ht="15.75">
      <c r="A280" s="68"/>
      <c r="B280" s="68"/>
      <c r="C280" s="68"/>
      <c r="D280" s="18"/>
      <c r="E280" s="18"/>
      <c r="F280" s="18"/>
      <c r="G280" s="2"/>
    </row>
    <row r="281" spans="1:7" ht="15.75">
      <c r="A281" s="68"/>
      <c r="B281" s="68"/>
      <c r="C281" s="68"/>
      <c r="D281" s="18"/>
      <c r="E281" s="18"/>
      <c r="F281" s="18"/>
      <c r="G281" s="2"/>
    </row>
    <row r="282" spans="1:7" ht="15.75">
      <c r="A282" s="68"/>
      <c r="B282" s="68"/>
      <c r="C282" s="68"/>
      <c r="D282" s="18"/>
      <c r="E282" s="18"/>
      <c r="F282" s="18"/>
      <c r="G282" s="2"/>
    </row>
    <row r="283" spans="1:7" ht="15.75">
      <c r="A283" s="68"/>
      <c r="B283" s="68"/>
      <c r="C283" s="68"/>
      <c r="D283" s="18"/>
      <c r="E283" s="18"/>
      <c r="F283" s="18"/>
      <c r="G283" s="2"/>
    </row>
    <row r="284" spans="1:7" ht="15.75">
      <c r="A284" s="68"/>
      <c r="B284" s="68"/>
      <c r="C284" s="68"/>
      <c r="D284" s="18"/>
      <c r="E284" s="18"/>
      <c r="F284" s="18"/>
      <c r="G284" s="2"/>
    </row>
    <row r="285" spans="1:7" ht="15.75">
      <c r="A285" s="68"/>
      <c r="B285" s="68"/>
      <c r="C285" s="68"/>
      <c r="D285" s="18"/>
      <c r="E285" s="18"/>
      <c r="F285" s="18"/>
      <c r="G285" s="2"/>
    </row>
    <row r="286" spans="1:7" ht="15.75">
      <c r="A286" s="68"/>
      <c r="B286" s="68"/>
      <c r="C286" s="68"/>
      <c r="D286" s="18"/>
      <c r="E286" s="18"/>
      <c r="F286" s="18"/>
      <c r="G286" s="2"/>
    </row>
    <row r="287" spans="1:7" ht="15.75">
      <c r="A287" s="68"/>
      <c r="B287" s="68"/>
      <c r="C287" s="68"/>
      <c r="D287" s="18"/>
      <c r="E287" s="18"/>
      <c r="F287" s="18"/>
      <c r="G287" s="2"/>
    </row>
    <row r="288" spans="1:7" ht="15.75">
      <c r="A288" s="68"/>
      <c r="B288" s="68"/>
      <c r="C288" s="68"/>
      <c r="D288" s="18"/>
      <c r="E288" s="18"/>
      <c r="F288" s="18"/>
      <c r="G288" s="2"/>
    </row>
    <row r="289" spans="1:7" ht="15.75">
      <c r="A289" s="68"/>
      <c r="B289" s="68"/>
      <c r="C289" s="68"/>
      <c r="D289" s="18"/>
      <c r="E289" s="18"/>
      <c r="F289" s="18"/>
      <c r="G289" s="2"/>
    </row>
    <row r="290" spans="1:7" ht="15.75">
      <c r="A290" s="68"/>
      <c r="B290" s="68"/>
      <c r="C290" s="68"/>
      <c r="D290" s="18"/>
      <c r="E290" s="18"/>
      <c r="F290" s="18"/>
      <c r="G290" s="2"/>
    </row>
    <row r="291" spans="1:7" ht="15.75">
      <c r="A291" s="68"/>
      <c r="B291" s="68"/>
      <c r="C291" s="68"/>
      <c r="D291" s="18"/>
      <c r="E291" s="18"/>
      <c r="F291" s="18"/>
      <c r="G291" s="2"/>
    </row>
    <row r="292" spans="1:7" ht="15.75">
      <c r="A292" s="68"/>
      <c r="B292" s="68"/>
      <c r="C292" s="68"/>
      <c r="D292" s="18"/>
      <c r="E292" s="18"/>
      <c r="F292" s="18"/>
      <c r="G292" s="2"/>
    </row>
    <row r="293" spans="1:7" ht="15.75">
      <c r="A293" s="68"/>
      <c r="B293" s="68"/>
      <c r="C293" s="68"/>
      <c r="D293" s="18"/>
      <c r="E293" s="18"/>
      <c r="F293" s="18"/>
      <c r="G293" s="2"/>
    </row>
    <row r="294" spans="1:7" ht="15.75">
      <c r="A294" s="68"/>
      <c r="B294" s="68"/>
      <c r="C294" s="68"/>
      <c r="D294" s="18"/>
      <c r="E294" s="18"/>
      <c r="F294" s="18"/>
      <c r="G294" s="2"/>
    </row>
    <row r="295" spans="1:7" ht="15.75">
      <c r="A295" s="68"/>
      <c r="B295" s="68"/>
      <c r="C295" s="68"/>
      <c r="D295" s="18"/>
      <c r="E295" s="18"/>
      <c r="F295" s="18"/>
      <c r="G295" s="2"/>
    </row>
    <row r="296" spans="1:7" ht="15.75">
      <c r="A296" s="68"/>
      <c r="B296" s="68"/>
      <c r="C296" s="68"/>
      <c r="D296" s="18"/>
      <c r="E296" s="18"/>
      <c r="F296" s="18"/>
      <c r="G296" s="2"/>
    </row>
    <row r="297" spans="1:7" ht="15.75">
      <c r="A297" s="68"/>
      <c r="B297" s="68"/>
      <c r="C297" s="68"/>
      <c r="D297" s="18"/>
      <c r="E297" s="18"/>
      <c r="F297" s="18"/>
      <c r="G297" s="2"/>
    </row>
    <row r="298" spans="1:7" ht="15.75">
      <c r="A298" s="68"/>
      <c r="B298" s="68"/>
      <c r="C298" s="68"/>
      <c r="D298" s="18"/>
      <c r="E298" s="18"/>
      <c r="F298" s="18"/>
      <c r="G298" s="2"/>
    </row>
    <row r="299" spans="1:7" ht="15.75">
      <c r="A299" s="68"/>
      <c r="B299" s="68"/>
      <c r="C299" s="68"/>
      <c r="D299" s="18"/>
      <c r="E299" s="18"/>
      <c r="F299" s="18"/>
      <c r="G299" s="2"/>
    </row>
    <row r="300" spans="1:7" ht="15.75">
      <c r="A300" s="68"/>
      <c r="B300" s="68"/>
      <c r="C300" s="68"/>
      <c r="D300" s="18"/>
      <c r="E300" s="18"/>
      <c r="F300" s="18"/>
      <c r="G300" s="2"/>
    </row>
    <row r="301" spans="1:7" ht="15.75">
      <c r="A301" s="68"/>
      <c r="B301" s="68"/>
      <c r="C301" s="68"/>
      <c r="D301" s="18"/>
      <c r="E301" s="18"/>
      <c r="F301" s="18"/>
      <c r="G301" s="2"/>
    </row>
    <row r="302" spans="1:7" ht="15.75">
      <c r="A302" s="68"/>
      <c r="B302" s="68"/>
      <c r="C302" s="68"/>
      <c r="D302" s="18"/>
      <c r="E302" s="18"/>
      <c r="F302" s="18"/>
      <c r="G302" s="2"/>
    </row>
    <row r="303" spans="1:7" ht="15.75">
      <c r="A303" s="68"/>
      <c r="B303" s="68"/>
      <c r="C303" s="68"/>
      <c r="D303" s="18"/>
      <c r="E303" s="18"/>
      <c r="F303" s="18"/>
      <c r="G303" s="2"/>
    </row>
    <row r="304" spans="1:7" ht="15.75">
      <c r="A304" s="68"/>
      <c r="B304" s="68"/>
      <c r="C304" s="68"/>
      <c r="D304" s="18"/>
      <c r="E304" s="18"/>
      <c r="F304" s="18"/>
      <c r="G304" s="2"/>
    </row>
    <row r="305" spans="1:7" ht="15.75">
      <c r="A305" s="68"/>
      <c r="B305" s="68"/>
      <c r="C305" s="68"/>
      <c r="D305" s="18"/>
      <c r="E305" s="18"/>
      <c r="F305" s="18"/>
      <c r="G305" s="2"/>
    </row>
    <row r="306" spans="1:7" ht="15.75">
      <c r="A306" s="68"/>
      <c r="B306" s="68"/>
      <c r="C306" s="68"/>
      <c r="D306" s="18"/>
      <c r="E306" s="18"/>
      <c r="F306" s="18"/>
      <c r="G306" s="2"/>
    </row>
    <row r="307" spans="1:7" ht="15.75">
      <c r="A307" s="68"/>
      <c r="B307" s="68"/>
      <c r="C307" s="68"/>
      <c r="D307" s="18"/>
      <c r="E307" s="18"/>
      <c r="F307" s="18"/>
      <c r="G307" s="2"/>
    </row>
    <row r="308" spans="1:7" ht="15.75">
      <c r="A308" s="68"/>
      <c r="B308" s="68"/>
      <c r="C308" s="68"/>
      <c r="D308" s="18"/>
      <c r="E308" s="18"/>
      <c r="F308" s="18"/>
      <c r="G308" s="2"/>
    </row>
    <row r="309" spans="1:7" ht="15.75">
      <c r="A309" s="68"/>
      <c r="B309" s="68"/>
      <c r="C309" s="68"/>
      <c r="D309" s="18"/>
      <c r="E309" s="18"/>
      <c r="F309" s="18"/>
      <c r="G309" s="2"/>
    </row>
    <row r="310" spans="1:7" ht="15.75">
      <c r="A310" s="68"/>
      <c r="B310" s="68"/>
      <c r="C310" s="68"/>
      <c r="D310" s="18"/>
      <c r="E310" s="18"/>
      <c r="F310" s="18"/>
      <c r="G310" s="2"/>
    </row>
  </sheetData>
  <mergeCells count="18">
    <mergeCell ref="D4:E4"/>
    <mergeCell ref="A6:A9"/>
    <mergeCell ref="B6:B9"/>
    <mergeCell ref="C6:C9"/>
    <mergeCell ref="D6:D9"/>
    <mergeCell ref="E6:E9"/>
    <mergeCell ref="F6:F9"/>
    <mergeCell ref="G6:G9"/>
    <mergeCell ref="A37:A38"/>
    <mergeCell ref="B37:B38"/>
    <mergeCell ref="C37:C38"/>
    <mergeCell ref="E37:E38"/>
    <mergeCell ref="F37:F38"/>
    <mergeCell ref="G37:G38"/>
    <mergeCell ref="A132:D133"/>
    <mergeCell ref="E132:E133"/>
    <mergeCell ref="F132:F133"/>
    <mergeCell ref="G132:G1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Urząd Gminy Piecki</cp:lastModifiedBy>
  <cp:lastPrinted>2010-03-12T08:02:33Z</cp:lastPrinted>
  <dcterms:created xsi:type="dcterms:W3CDTF">2003-03-25T12:36:04Z</dcterms:created>
  <dcterms:modified xsi:type="dcterms:W3CDTF">2010-03-12T08:06:49Z</dcterms:modified>
  <cp:category/>
  <cp:version/>
  <cp:contentType/>
  <cp:contentStatus/>
</cp:coreProperties>
</file>