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<sst xmlns="http://schemas.openxmlformats.org/spreadsheetml/2006/main" count="111" uniqueCount="57">
  <si>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</si>
  <si>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</si>
  <si>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</si>
  <si>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</si>
  <si>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</si>
  <si>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</si>
  <si>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</si>
  <si>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</si>
  <si>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</si>
  <si>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</si>
  <si>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</si>
  <si>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</si>
  <si>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</si>
  <si>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</si>
  <si>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</si>
  <si>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</si>
  <si>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</si>
  <si>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</si>
  <si>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</si>
  <si>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</si>
  <si>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</si>
  <si>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</si>
  <si>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</si>
  <si>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</si>
  <si>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</si>
  <si>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</si>
  <si>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</si>
  <si>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</si>
  <si>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</si>
  <si>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</si>
  <si>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</si>
  <si>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</si>
  <si>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</si>
  <si>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Sporządziła: Agata Naumowicz</t>
  </si>
  <si>
    <t>2.1</t>
  </si>
  <si>
    <t>2020 r.</t>
  </si>
  <si>
    <t>Regionalny Program Operacyjny Województwa Warmińsko-Mazurskiego na lata 2014-2020, Środowisko przyrodnicze i racjonalne wykorzystanie zasobów, Szlak rowerowy Mrągowo - Krutyń</t>
  </si>
  <si>
    <t>926-92601</t>
  </si>
  <si>
    <t>Program Rozwoju Obszarów Wiejskich na lata  2014-2020,  Gospodarka wodno-ściekowa , Budowa kanalizacji w m. Stare Kiełbonki</t>
  </si>
  <si>
    <t>010-01044</t>
  </si>
  <si>
    <t>2022 rok</t>
  </si>
  <si>
    <t>2022 r.***</t>
  </si>
  <si>
    <t>2021 r.</t>
  </si>
  <si>
    <t xml:space="preserve">Wydatki* na programy i projekty realizowane ze środków pochodzących z funduszy strukturalnych i Funduszu Spójności oraz pozostałe środki pochodzące ze źródeł zagranicznych nie podlegających zwrotowi  2022 rok </t>
  </si>
  <si>
    <t>750-75095</t>
  </si>
  <si>
    <t>Program Operacyjny  Polska Cyfrowa na lata 2014-2020, Rozwój cyfrowy JST oraz wzmocnienie cyfrowej odporności na zagrożrnia REACT-EU, Cyfrowa Gmina</t>
  </si>
  <si>
    <t>2.2</t>
  </si>
  <si>
    <t>Program Operacyjny  Polska Cyfrowa na lata 2014-2020, Rozwój cyfrowy JST oraz wzmocnienie cyfrowej odporności na zagrożrnia , Cyfrowa Gmina</t>
  </si>
  <si>
    <t>Program Operacyjny  Polska Cyfrowa na lata 2014-2020, Rozwój cyfrowy JST oraz wzmocnienie cyfrowej odporności na zagrożrnia, Wsparcie dzieci z rodzin pegeerowskich w rozwoju cyfrowym</t>
  </si>
  <si>
    <t>853-85395</t>
  </si>
  <si>
    <t>1.3</t>
  </si>
  <si>
    <t>1.4</t>
  </si>
  <si>
    <t>801-80195</t>
  </si>
  <si>
    <t>Program Rozwoju Obszarów Wiejskich na lata  2014-2020,Wsparcie dla rozwoju lokalnego w ramach inicjatywy LEADER, Program w zakresie rozwoju ogólnodostępnej i niekomercyjnej infrastruktury turystycznej lub rekreacyjnej lub kulturalnej , Zagospodarowaie terenu przy placówkach oświatowych w miejscowości Piecki</t>
  </si>
  <si>
    <t>2.3</t>
  </si>
  <si>
    <t>801-80101</t>
  </si>
  <si>
    <t>Program Operacyjny WiedzaEdukacja i Rozwój 2014-2022, "Ponadnarodowa mobilność uczniów"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</si>
</sst>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4" fillId="34" borderId="0" xfId="52" applyFont="1" applyFill="1">
      <alignment/>
      <protection/>
    </xf>
    <xf numFmtId="4" fontId="3" fillId="4" borderId="10" xfId="52" applyNumberFormat="1" applyFont="1" applyFill="1" applyBorder="1">
      <alignment/>
      <protection/>
    </xf>
    <xf numFmtId="0" fontId="3" fillId="4" borderId="10" xfId="52" applyFont="1" applyFill="1" applyBorder="1" applyAlignment="1">
      <alignment horizontal="center"/>
      <protection/>
    </xf>
    <xf numFmtId="0" fontId="3" fillId="4" borderId="10" xfId="52" applyFont="1" applyFill="1" applyBorder="1">
      <alignment/>
      <protection/>
    </xf>
    <xf numFmtId="4" fontId="3" fillId="4" borderId="10" xfId="52" applyNumberFormat="1" applyFont="1" applyFill="1" applyBorder="1">
      <alignment/>
      <protection/>
    </xf>
    <xf numFmtId="4" fontId="3" fillId="11" borderId="10" xfId="52" applyNumberFormat="1" applyFont="1" applyFill="1" applyBorder="1">
      <alignment/>
      <protection/>
    </xf>
    <xf numFmtId="4" fontId="11" fillId="33" borderId="16" xfId="52" applyNumberFormat="1" applyFont="1" applyFill="1" applyBorder="1">
      <alignment/>
      <protection/>
    </xf>
    <xf numFmtId="4" fontId="12" fillId="0" borderId="17" xfId="52" applyNumberFormat="1" applyFont="1" applyBorder="1" applyAlignment="1">
      <alignment horizontal="center"/>
      <protection/>
    </xf>
    <xf numFmtId="4" fontId="12" fillId="0" borderId="15" xfId="52" applyNumberFormat="1" applyFont="1" applyBorder="1" applyAlignment="1">
      <alignment horizontal="center"/>
      <protection/>
    </xf>
    <xf numFmtId="0" fontId="4" fillId="0" borderId="18" xfId="52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0" fontId="3" fillId="4" borderId="12" xfId="52" applyFont="1" applyFill="1" applyBorder="1" applyAlignment="1">
      <alignment horizontal="center"/>
      <protection/>
    </xf>
    <xf numFmtId="0" fontId="3" fillId="4" borderId="27" xfId="52" applyFont="1" applyFill="1" applyBorder="1" applyAlignment="1">
      <alignment horizontal="center"/>
      <protection/>
    </xf>
    <xf numFmtId="4" fontId="12" fillId="0" borderId="16" xfId="52" applyNumberFormat="1" applyFont="1" applyBorder="1" applyAlignment="1">
      <alignment horizontal="center"/>
      <protection/>
    </xf>
    <xf numFmtId="0" fontId="14" fillId="0" borderId="20" xfId="52" applyFont="1" applyFill="1" applyBorder="1" applyAlignment="1">
      <alignment horizontal="center" vertical="center" wrapText="1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4" fillId="0" borderId="18" xfId="52" applyFont="1" applyBorder="1" applyAlignment="1">
      <alignment horizontal="center"/>
      <protection/>
    </xf>
    <xf numFmtId="0" fontId="4" fillId="0" borderId="19" xfId="52" applyFont="1" applyBorder="1" applyAlignment="1">
      <alignment horizontal="center"/>
      <protection/>
    </xf>
    <xf numFmtId="4" fontId="12" fillId="0" borderId="18" xfId="52" applyNumberFormat="1" applyFont="1" applyBorder="1" applyAlignment="1">
      <alignment horizontal="center"/>
      <protection/>
    </xf>
    <xf numFmtId="4" fontId="12" fillId="0" borderId="19" xfId="52" applyNumberFormat="1" applyFont="1" applyBorder="1" applyAlignment="1">
      <alignment horizontal="center"/>
      <protection/>
    </xf>
    <xf numFmtId="0" fontId="3" fillId="11" borderId="10" xfId="52" applyFont="1" applyFill="1" applyBorder="1" applyAlignment="1">
      <alignment horizontal="center"/>
      <protection/>
    </xf>
    <xf numFmtId="0" fontId="3" fillId="11" borderId="12" xfId="52" applyFont="1" applyFill="1" applyBorder="1" applyAlignment="1">
      <alignment horizontal="center"/>
      <protection/>
    </xf>
    <xf numFmtId="0" fontId="3" fillId="11" borderId="27" xfId="52" applyFont="1" applyFill="1" applyBorder="1" applyAlignment="1">
      <alignment horizontal="center"/>
      <protection/>
    </xf>
    <xf numFmtId="0" fontId="3" fillId="4" borderId="20" xfId="52" applyFont="1" applyFill="1" applyBorder="1" applyAlignment="1">
      <alignment/>
      <protection/>
    </xf>
    <xf numFmtId="0" fontId="0" fillId="4" borderId="22" xfId="0" applyFill="1" applyBorder="1" applyAlignment="1">
      <alignment/>
    </xf>
    <xf numFmtId="0" fontId="7" fillId="0" borderId="0" xfId="52" applyFont="1" applyAlignment="1">
      <alignment horizontal="center" wrapText="1"/>
      <protection/>
    </xf>
    <xf numFmtId="0" fontId="1" fillId="4" borderId="27" xfId="0" applyFont="1" applyFill="1" applyBorder="1" applyAlignment="1">
      <alignment horizontal="center"/>
    </xf>
    <xf numFmtId="4" fontId="12" fillId="0" borderId="28" xfId="52" applyNumberFormat="1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15" zoomScaleNormal="115" zoomScalePageLayoutView="0" workbookViewId="0" topLeftCell="A31">
      <selection activeCell="E80" sqref="E80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1.25" customHeight="1">
      <c r="A2" s="43" t="s">
        <v>2</v>
      </c>
      <c r="B2" s="43" t="s">
        <v>4</v>
      </c>
      <c r="C2" s="42" t="s">
        <v>5</v>
      </c>
      <c r="D2" s="42" t="s">
        <v>30</v>
      </c>
      <c r="E2" s="42" t="s">
        <v>29</v>
      </c>
      <c r="F2" s="43" t="s">
        <v>0</v>
      </c>
      <c r="G2" s="43"/>
      <c r="H2" s="43" t="s">
        <v>3</v>
      </c>
      <c r="I2" s="43"/>
      <c r="J2" s="43"/>
      <c r="K2" s="43"/>
      <c r="L2" s="43"/>
      <c r="M2" s="43"/>
      <c r="N2" s="43"/>
      <c r="O2" s="43"/>
      <c r="P2" s="43"/>
    </row>
    <row r="3" spans="1:16" ht="11.25" customHeight="1">
      <c r="A3" s="43"/>
      <c r="B3" s="43"/>
      <c r="C3" s="42"/>
      <c r="D3" s="42"/>
      <c r="E3" s="42"/>
      <c r="F3" s="42" t="s">
        <v>26</v>
      </c>
      <c r="G3" s="42" t="s">
        <v>27</v>
      </c>
      <c r="H3" s="43" t="s">
        <v>40</v>
      </c>
      <c r="I3" s="43"/>
      <c r="J3" s="43"/>
      <c r="K3" s="43"/>
      <c r="L3" s="43"/>
      <c r="M3" s="43"/>
      <c r="N3" s="43"/>
      <c r="O3" s="43"/>
      <c r="P3" s="43"/>
    </row>
    <row r="4" spans="1:16" ht="11.25" customHeight="1">
      <c r="A4" s="43"/>
      <c r="B4" s="43"/>
      <c r="C4" s="42"/>
      <c r="D4" s="42"/>
      <c r="E4" s="42"/>
      <c r="F4" s="42"/>
      <c r="G4" s="42"/>
      <c r="H4" s="42" t="s">
        <v>7</v>
      </c>
      <c r="I4" s="43" t="s">
        <v>8</v>
      </c>
      <c r="J4" s="43"/>
      <c r="K4" s="43"/>
      <c r="L4" s="43"/>
      <c r="M4" s="43"/>
      <c r="N4" s="43"/>
      <c r="O4" s="43"/>
      <c r="P4" s="43"/>
    </row>
    <row r="5" spans="1:16" ht="9.75" customHeight="1">
      <c r="A5" s="43"/>
      <c r="B5" s="43"/>
      <c r="C5" s="42"/>
      <c r="D5" s="42"/>
      <c r="E5" s="42"/>
      <c r="F5" s="42"/>
      <c r="G5" s="42"/>
      <c r="H5" s="42"/>
      <c r="I5" s="43" t="s">
        <v>9</v>
      </c>
      <c r="J5" s="43"/>
      <c r="K5" s="43"/>
      <c r="L5" s="43"/>
      <c r="M5" s="43" t="s">
        <v>6</v>
      </c>
      <c r="N5" s="43"/>
      <c r="O5" s="43"/>
      <c r="P5" s="43"/>
    </row>
    <row r="6" spans="1:16" ht="12.75" customHeight="1">
      <c r="A6" s="43"/>
      <c r="B6" s="43"/>
      <c r="C6" s="42"/>
      <c r="D6" s="42"/>
      <c r="E6" s="42"/>
      <c r="F6" s="42"/>
      <c r="G6" s="42"/>
      <c r="H6" s="42"/>
      <c r="I6" s="42" t="s">
        <v>10</v>
      </c>
      <c r="J6" s="43" t="s">
        <v>11</v>
      </c>
      <c r="K6" s="43"/>
      <c r="L6" s="43"/>
      <c r="M6" s="42" t="s">
        <v>12</v>
      </c>
      <c r="N6" s="42" t="s">
        <v>11</v>
      </c>
      <c r="O6" s="42"/>
      <c r="P6" s="42"/>
    </row>
    <row r="7" spans="1:16" ht="16.5" customHeight="1">
      <c r="A7" s="43"/>
      <c r="B7" s="43"/>
      <c r="C7" s="42"/>
      <c r="D7" s="42"/>
      <c r="E7" s="42"/>
      <c r="F7" s="42"/>
      <c r="G7" s="42"/>
      <c r="H7" s="42"/>
      <c r="I7" s="42"/>
      <c r="J7" s="18" t="s">
        <v>28</v>
      </c>
      <c r="K7" s="18" t="s">
        <v>13</v>
      </c>
      <c r="L7" s="18" t="s">
        <v>14</v>
      </c>
      <c r="M7" s="42"/>
      <c r="N7" s="19" t="s">
        <v>28</v>
      </c>
      <c r="O7" s="18" t="s">
        <v>13</v>
      </c>
      <c r="P7" s="18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8">
        <v>14</v>
      </c>
      <c r="O8" s="2">
        <v>15</v>
      </c>
      <c r="P8" s="2">
        <v>16</v>
      </c>
    </row>
    <row r="9" spans="1:16" s="4" customFormat="1" ht="28.5" customHeight="1">
      <c r="A9" s="22">
        <v>1</v>
      </c>
      <c r="B9" s="23" t="s">
        <v>16</v>
      </c>
      <c r="C9" s="44" t="s">
        <v>1</v>
      </c>
      <c r="D9" s="45"/>
      <c r="E9" s="24">
        <f>E14+E22+E38+E30</f>
        <v>7178237.8100000005</v>
      </c>
      <c r="F9" s="24">
        <f>F14+F22+F38+F30</f>
        <v>2418534.81</v>
      </c>
      <c r="G9" s="24">
        <f>G14+G22+G38+G30</f>
        <v>4759703</v>
      </c>
      <c r="H9" s="24">
        <f>H14+H22+H38+H30</f>
        <v>7006800</v>
      </c>
      <c r="I9" s="24">
        <f>I14+I22+I38+I30</f>
        <v>2247097</v>
      </c>
      <c r="J9" s="24">
        <f aca="true" t="shared" si="0" ref="J9:P9">J14+J22+J38+J30</f>
        <v>0</v>
      </c>
      <c r="K9" s="24">
        <f t="shared" si="0"/>
        <v>0</v>
      </c>
      <c r="L9" s="24">
        <f t="shared" si="0"/>
        <v>2247097</v>
      </c>
      <c r="M9" s="24">
        <f t="shared" si="0"/>
        <v>4759703</v>
      </c>
      <c r="N9" s="24">
        <f t="shared" si="0"/>
        <v>0</v>
      </c>
      <c r="O9" s="24">
        <f t="shared" si="0"/>
        <v>0</v>
      </c>
      <c r="P9" s="24">
        <f t="shared" si="0"/>
        <v>4759703</v>
      </c>
    </row>
    <row r="10" spans="1:16" ht="13.5" customHeight="1">
      <c r="A10" s="29" t="s">
        <v>17</v>
      </c>
      <c r="B10" s="9" t="s">
        <v>18</v>
      </c>
      <c r="C10" s="32" t="s">
        <v>38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</row>
    <row r="11" spans="1:16" ht="13.5" customHeight="1">
      <c r="A11" s="29"/>
      <c r="B11" s="3" t="s">
        <v>19</v>
      </c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</row>
    <row r="12" spans="1:16" ht="13.5" customHeight="1">
      <c r="A12" s="29"/>
      <c r="B12" s="3" t="s">
        <v>20</v>
      </c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</row>
    <row r="13" spans="1:16" ht="13.5" customHeight="1">
      <c r="A13" s="29"/>
      <c r="B13" s="3" t="s">
        <v>21</v>
      </c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</row>
    <row r="14" spans="1:16" ht="13.5" customHeight="1">
      <c r="A14" s="30"/>
      <c r="B14" s="6" t="s">
        <v>22</v>
      </c>
      <c r="C14" s="6"/>
      <c r="D14" s="7" t="s">
        <v>39</v>
      </c>
      <c r="E14" s="17">
        <f>SUM(E15:E17)</f>
        <v>2577837.81</v>
      </c>
      <c r="F14" s="17">
        <f>SUM(F15:F17)</f>
        <v>1561037.81</v>
      </c>
      <c r="G14" s="17">
        <f>SUM(G15:G17)</f>
        <v>1016800</v>
      </c>
      <c r="H14" s="17">
        <f>I14+M14</f>
        <v>2516800</v>
      </c>
      <c r="I14" s="17">
        <f>SUM(J14:L14)</f>
        <v>1500000</v>
      </c>
      <c r="J14" s="17">
        <f>SUM(J15:J17)</f>
        <v>0</v>
      </c>
      <c r="K14" s="17">
        <f>SUM(K15:K17)</f>
        <v>0</v>
      </c>
      <c r="L14" s="17">
        <v>1500000</v>
      </c>
      <c r="M14" s="17">
        <f>SUM(N14+O14+P14)</f>
        <v>1016800</v>
      </c>
      <c r="N14" s="17">
        <f>SUM(N15:N17)</f>
        <v>0</v>
      </c>
      <c r="O14" s="17">
        <f>SUM(O15:O17)</f>
        <v>0</v>
      </c>
      <c r="P14" s="17">
        <v>1016800</v>
      </c>
    </row>
    <row r="15" spans="1:16" ht="13.5" customHeight="1">
      <c r="A15" s="30"/>
      <c r="B15" s="11" t="s">
        <v>35</v>
      </c>
      <c r="C15" s="41"/>
      <c r="D15" s="41"/>
      <c r="E15" s="14">
        <f>F15+G15</f>
        <v>61037.81</v>
      </c>
      <c r="F15" s="15">
        <v>61037.81</v>
      </c>
      <c r="G15" s="15">
        <v>0</v>
      </c>
      <c r="H15" s="28"/>
      <c r="I15" s="28"/>
      <c r="J15" s="28"/>
      <c r="K15" s="28"/>
      <c r="L15" s="28"/>
      <c r="M15" s="28"/>
      <c r="N15" s="27"/>
      <c r="O15" s="28"/>
      <c r="P15" s="28"/>
    </row>
    <row r="16" spans="1:16" ht="13.5" customHeight="1">
      <c r="A16" s="30"/>
      <c r="B16" s="11" t="s">
        <v>42</v>
      </c>
      <c r="C16" s="41"/>
      <c r="D16" s="41"/>
      <c r="E16" s="14">
        <f>F16+G16</f>
        <v>0</v>
      </c>
      <c r="F16" s="15">
        <v>0</v>
      </c>
      <c r="G16" s="15">
        <v>0</v>
      </c>
      <c r="H16" s="28"/>
      <c r="I16" s="28"/>
      <c r="J16" s="28"/>
      <c r="K16" s="28"/>
      <c r="L16" s="28"/>
      <c r="M16" s="28"/>
      <c r="N16" s="27"/>
      <c r="O16" s="28"/>
      <c r="P16" s="28"/>
    </row>
    <row r="17" spans="1:16" ht="13.5" customHeight="1">
      <c r="A17" s="31"/>
      <c r="B17" s="13" t="s">
        <v>41</v>
      </c>
      <c r="C17" s="41"/>
      <c r="D17" s="41"/>
      <c r="E17" s="16">
        <f>F17+G17</f>
        <v>2516800</v>
      </c>
      <c r="F17" s="16">
        <f>I14</f>
        <v>1500000</v>
      </c>
      <c r="G17" s="16">
        <f>M14</f>
        <v>1016800</v>
      </c>
      <c r="H17" s="28"/>
      <c r="I17" s="28"/>
      <c r="J17" s="28"/>
      <c r="K17" s="28"/>
      <c r="L17" s="28"/>
      <c r="M17" s="28"/>
      <c r="N17" s="27"/>
      <c r="O17" s="28"/>
      <c r="P17" s="28"/>
    </row>
    <row r="18" spans="1:16" ht="13.5" customHeight="1">
      <c r="A18" s="29" t="s">
        <v>32</v>
      </c>
      <c r="B18" s="9" t="s">
        <v>18</v>
      </c>
      <c r="C18" s="32" t="s">
        <v>53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1:16" ht="13.5" customHeight="1">
      <c r="A19" s="29"/>
      <c r="B19" s="3" t="s">
        <v>19</v>
      </c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</row>
    <row r="20" spans="1:16" ht="13.5" customHeight="1">
      <c r="A20" s="29"/>
      <c r="B20" s="3" t="s">
        <v>20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</row>
    <row r="21" spans="1:16" ht="13.5" customHeight="1">
      <c r="A21" s="29"/>
      <c r="B21" s="3" t="s">
        <v>21</v>
      </c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</row>
    <row r="22" spans="1:16" ht="13.5" customHeight="1">
      <c r="A22" s="30"/>
      <c r="B22" s="6" t="s">
        <v>22</v>
      </c>
      <c r="C22" s="6"/>
      <c r="D22" s="7" t="s">
        <v>52</v>
      </c>
      <c r="E22" s="17">
        <f>SUM(E23:E25)</f>
        <v>85000</v>
      </c>
      <c r="F22" s="17">
        <f>SUM(F23:F25)</f>
        <v>32097</v>
      </c>
      <c r="G22" s="17">
        <f>SUM(G23:G25)</f>
        <v>52903</v>
      </c>
      <c r="H22" s="17">
        <f>I22+M22</f>
        <v>85000</v>
      </c>
      <c r="I22" s="17">
        <f>SUM(J22:L22)</f>
        <v>32097</v>
      </c>
      <c r="J22" s="17">
        <f>SUM(J23:J25)</f>
        <v>0</v>
      </c>
      <c r="K22" s="17">
        <f>SUM(K23:K25)</f>
        <v>0</v>
      </c>
      <c r="L22" s="17">
        <v>32097</v>
      </c>
      <c r="M22" s="17">
        <f>SUM(N22+O22+P22)</f>
        <v>52903</v>
      </c>
      <c r="N22" s="17">
        <f>SUM(N23:N25)</f>
        <v>0</v>
      </c>
      <c r="O22" s="17">
        <f>SUM(O23:O25)</f>
        <v>0</v>
      </c>
      <c r="P22" s="17">
        <v>52903</v>
      </c>
    </row>
    <row r="23" spans="1:16" ht="13.5" customHeight="1">
      <c r="A23" s="30"/>
      <c r="B23" s="11" t="s">
        <v>35</v>
      </c>
      <c r="C23" s="41"/>
      <c r="D23" s="41"/>
      <c r="E23" s="14">
        <v>0</v>
      </c>
      <c r="F23" s="15">
        <v>0</v>
      </c>
      <c r="G23" s="15">
        <v>0</v>
      </c>
      <c r="H23" s="28"/>
      <c r="I23" s="28"/>
      <c r="J23" s="28"/>
      <c r="K23" s="28"/>
      <c r="L23" s="28"/>
      <c r="M23" s="28"/>
      <c r="N23" s="27"/>
      <c r="O23" s="28"/>
      <c r="P23" s="28"/>
    </row>
    <row r="24" spans="1:16" ht="13.5" customHeight="1">
      <c r="A24" s="30"/>
      <c r="B24" s="11" t="s">
        <v>42</v>
      </c>
      <c r="C24" s="41"/>
      <c r="D24" s="41"/>
      <c r="E24" s="14">
        <f>F24+G24</f>
        <v>0</v>
      </c>
      <c r="F24" s="15">
        <v>0</v>
      </c>
      <c r="G24" s="15">
        <v>0</v>
      </c>
      <c r="H24" s="28"/>
      <c r="I24" s="28"/>
      <c r="J24" s="28"/>
      <c r="K24" s="28"/>
      <c r="L24" s="28"/>
      <c r="M24" s="28"/>
      <c r="N24" s="27"/>
      <c r="O24" s="28"/>
      <c r="P24" s="28"/>
    </row>
    <row r="25" spans="1:16" ht="13.5" customHeight="1">
      <c r="A25" s="31"/>
      <c r="B25" s="13" t="s">
        <v>41</v>
      </c>
      <c r="C25" s="41"/>
      <c r="D25" s="41"/>
      <c r="E25" s="16">
        <f>F25+G25</f>
        <v>85000</v>
      </c>
      <c r="F25" s="16">
        <f>I22</f>
        <v>32097</v>
      </c>
      <c r="G25" s="16">
        <f>M22</f>
        <v>52903</v>
      </c>
      <c r="H25" s="28"/>
      <c r="I25" s="28"/>
      <c r="J25" s="28"/>
      <c r="K25" s="28"/>
      <c r="L25" s="28"/>
      <c r="M25" s="28"/>
      <c r="N25" s="27"/>
      <c r="O25" s="28"/>
      <c r="P25" s="28"/>
    </row>
    <row r="26" spans="1:16" ht="13.5" customHeight="1">
      <c r="A26" s="56" t="s">
        <v>50</v>
      </c>
      <c r="B26" s="10" t="s">
        <v>18</v>
      </c>
      <c r="C26" s="47" t="s">
        <v>36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ht="13.5" customHeight="1">
      <c r="A27" s="57"/>
      <c r="B27" s="3" t="s">
        <v>19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</row>
    <row r="28" spans="1:16" ht="13.5" customHeight="1">
      <c r="A28" s="57"/>
      <c r="B28" s="3" t="s">
        <v>20</v>
      </c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</row>
    <row r="29" spans="1:16" ht="13.5" customHeight="1">
      <c r="A29" s="57"/>
      <c r="B29" s="3" t="s">
        <v>21</v>
      </c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</row>
    <row r="30" spans="1:16" ht="13.5" customHeight="1">
      <c r="A30" s="57"/>
      <c r="B30" s="6" t="s">
        <v>22</v>
      </c>
      <c r="C30" s="6"/>
      <c r="D30" s="7" t="s">
        <v>37</v>
      </c>
      <c r="E30" s="17">
        <f>SUM(E31:E33)</f>
        <v>4325400</v>
      </c>
      <c r="F30" s="17">
        <f>SUM(F31:F33)</f>
        <v>825400</v>
      </c>
      <c r="G30" s="17">
        <f>SUM(G31:G33)</f>
        <v>3500000</v>
      </c>
      <c r="H30" s="17">
        <f>I30+M30</f>
        <v>4215000</v>
      </c>
      <c r="I30" s="17">
        <f>SUM(J30:L30)</f>
        <v>715000</v>
      </c>
      <c r="J30" s="17">
        <f>SUM(J31:J33)</f>
        <v>0</v>
      </c>
      <c r="K30" s="17">
        <f>SUM(K31:K33)</f>
        <v>0</v>
      </c>
      <c r="L30" s="17">
        <v>715000</v>
      </c>
      <c r="M30" s="17">
        <f>SUM(N30+O30+P30)</f>
        <v>3500000</v>
      </c>
      <c r="N30" s="17">
        <f>SUM(N31:N33)</f>
        <v>0</v>
      </c>
      <c r="O30" s="17">
        <f>SUM(O31:O33)</f>
        <v>0</v>
      </c>
      <c r="P30" s="17">
        <v>3500000</v>
      </c>
    </row>
    <row r="31" spans="1:16" ht="13.5" customHeight="1">
      <c r="A31" s="57"/>
      <c r="B31" s="11" t="s">
        <v>35</v>
      </c>
      <c r="C31" s="60"/>
      <c r="D31" s="60"/>
      <c r="E31" s="14">
        <f>F31+G31</f>
        <v>110400</v>
      </c>
      <c r="F31" s="15">
        <v>110400</v>
      </c>
      <c r="G31" s="15">
        <v>0</v>
      </c>
      <c r="H31" s="28"/>
      <c r="I31" s="28"/>
      <c r="J31" s="28"/>
      <c r="K31" s="28"/>
      <c r="L31" s="28"/>
      <c r="M31" s="28"/>
      <c r="N31" s="27"/>
      <c r="O31" s="28"/>
      <c r="P31" s="28"/>
    </row>
    <row r="32" spans="1:16" ht="13.5" customHeight="1">
      <c r="A32" s="58"/>
      <c r="B32" s="11" t="s">
        <v>42</v>
      </c>
      <c r="C32" s="41"/>
      <c r="D32" s="41"/>
      <c r="E32" s="14">
        <f>F32+G32</f>
        <v>0</v>
      </c>
      <c r="F32" s="15">
        <v>0</v>
      </c>
      <c r="G32" s="15">
        <v>0</v>
      </c>
      <c r="H32" s="28"/>
      <c r="I32" s="28"/>
      <c r="J32" s="28"/>
      <c r="K32" s="28"/>
      <c r="L32" s="28"/>
      <c r="M32" s="28"/>
      <c r="N32" s="27"/>
      <c r="O32" s="28"/>
      <c r="P32" s="28"/>
    </row>
    <row r="33" spans="1:16" ht="13.5" customHeight="1">
      <c r="A33" s="59"/>
      <c r="B33" s="13" t="s">
        <v>41</v>
      </c>
      <c r="C33" s="61"/>
      <c r="D33" s="61"/>
      <c r="E33" s="16">
        <f>F33+G33</f>
        <v>4215000</v>
      </c>
      <c r="F33" s="16">
        <f>I30</f>
        <v>715000</v>
      </c>
      <c r="G33" s="16">
        <f>M30</f>
        <v>3500000</v>
      </c>
      <c r="H33" s="28"/>
      <c r="I33" s="28"/>
      <c r="J33" s="28"/>
      <c r="K33" s="28"/>
      <c r="L33" s="28"/>
      <c r="M33" s="28"/>
      <c r="N33" s="27"/>
      <c r="O33" s="28"/>
      <c r="P33" s="28"/>
    </row>
    <row r="34" spans="1:16" ht="13.5" customHeight="1">
      <c r="A34" s="56" t="s">
        <v>51</v>
      </c>
      <c r="B34" s="10" t="s">
        <v>18</v>
      </c>
      <c r="C34" s="47" t="s">
        <v>47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1:16" ht="13.5" customHeight="1">
      <c r="A35" s="57"/>
      <c r="B35" s="3" t="s">
        <v>19</v>
      </c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</row>
    <row r="36" spans="1:16" ht="13.5" customHeight="1">
      <c r="A36" s="57"/>
      <c r="B36" s="3" t="s">
        <v>20</v>
      </c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</row>
    <row r="37" spans="1:16" ht="13.5" customHeight="1">
      <c r="A37" s="57"/>
      <c r="B37" s="3" t="s">
        <v>21</v>
      </c>
      <c r="C37" s="53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5"/>
    </row>
    <row r="38" spans="1:16" ht="13.5" customHeight="1">
      <c r="A38" s="57"/>
      <c r="B38" s="6" t="s">
        <v>22</v>
      </c>
      <c r="C38" s="6"/>
      <c r="D38" s="7" t="s">
        <v>44</v>
      </c>
      <c r="E38" s="17">
        <f>SUM(E39:E41)</f>
        <v>190000</v>
      </c>
      <c r="F38" s="17">
        <f>SUM(F39:F41)</f>
        <v>0</v>
      </c>
      <c r="G38" s="17">
        <f>SUM(G39:G41)</f>
        <v>190000</v>
      </c>
      <c r="H38" s="17">
        <f>I38+M38</f>
        <v>190000</v>
      </c>
      <c r="I38" s="17">
        <f>SUM(J38:L38)</f>
        <v>0</v>
      </c>
      <c r="J38" s="17">
        <f>SUM(J39:J41)</f>
        <v>0</v>
      </c>
      <c r="K38" s="17">
        <f>SUM(K39:K41)</f>
        <v>0</v>
      </c>
      <c r="L38" s="17">
        <v>0</v>
      </c>
      <c r="M38" s="17">
        <f>SUM(N38+O38+P38)</f>
        <v>190000</v>
      </c>
      <c r="N38" s="17">
        <f>SUM(N39:N41)</f>
        <v>0</v>
      </c>
      <c r="O38" s="17">
        <f>SUM(O39:O41)</f>
        <v>0</v>
      </c>
      <c r="P38" s="17">
        <v>190000</v>
      </c>
    </row>
    <row r="39" spans="1:16" ht="13.5" customHeight="1">
      <c r="A39" s="57"/>
      <c r="B39" s="11" t="s">
        <v>35</v>
      </c>
      <c r="C39" s="60"/>
      <c r="D39" s="60"/>
      <c r="E39" s="14">
        <f>F39+G39</f>
        <v>0</v>
      </c>
      <c r="F39" s="15">
        <v>0</v>
      </c>
      <c r="G39" s="15">
        <v>0</v>
      </c>
      <c r="H39" s="28"/>
      <c r="I39" s="28"/>
      <c r="J39" s="28"/>
      <c r="K39" s="28"/>
      <c r="L39" s="28"/>
      <c r="M39" s="28"/>
      <c r="N39" s="27"/>
      <c r="O39" s="28"/>
      <c r="P39" s="28"/>
    </row>
    <row r="40" spans="1:16" ht="13.5" customHeight="1">
      <c r="A40" s="58"/>
      <c r="B40" s="11" t="s">
        <v>42</v>
      </c>
      <c r="C40" s="41"/>
      <c r="D40" s="41"/>
      <c r="E40" s="14">
        <f>F40+G40</f>
        <v>0</v>
      </c>
      <c r="F40" s="15">
        <v>0</v>
      </c>
      <c r="G40" s="15">
        <v>0</v>
      </c>
      <c r="H40" s="28"/>
      <c r="I40" s="28"/>
      <c r="J40" s="28"/>
      <c r="K40" s="28"/>
      <c r="L40" s="28"/>
      <c r="M40" s="28"/>
      <c r="N40" s="27"/>
      <c r="O40" s="28"/>
      <c r="P40" s="28"/>
    </row>
    <row r="41" spans="1:16" s="12" customFormat="1" ht="24.75" customHeight="1">
      <c r="A41" s="59"/>
      <c r="B41" s="13" t="s">
        <v>41</v>
      </c>
      <c r="C41" s="61"/>
      <c r="D41" s="61"/>
      <c r="E41" s="26">
        <f>F41+G41</f>
        <v>190000</v>
      </c>
      <c r="F41" s="26">
        <f>I38</f>
        <v>0</v>
      </c>
      <c r="G41" s="26">
        <f>M38</f>
        <v>190000</v>
      </c>
      <c r="H41" s="46"/>
      <c r="I41" s="46"/>
      <c r="J41" s="46"/>
      <c r="K41" s="46"/>
      <c r="L41" s="46"/>
      <c r="M41" s="46"/>
      <c r="N41" s="74"/>
      <c r="O41" s="46"/>
      <c r="P41" s="46"/>
    </row>
    <row r="42" spans="1:16" s="20" customFormat="1" ht="23.25" customHeight="1">
      <c r="A42" s="70" t="s">
        <v>31</v>
      </c>
      <c r="B42" s="71"/>
      <c r="C42" s="44" t="s">
        <v>1</v>
      </c>
      <c r="D42" s="73"/>
      <c r="E42" s="21">
        <f>E63+E47+E55</f>
        <v>710110</v>
      </c>
      <c r="F42" s="21">
        <f aca="true" t="shared" si="1" ref="F42:P42">F63+F47+F55</f>
        <v>871.35</v>
      </c>
      <c r="G42" s="21">
        <f t="shared" si="1"/>
        <v>709238.65</v>
      </c>
      <c r="H42" s="21">
        <f t="shared" si="1"/>
        <v>703019.7</v>
      </c>
      <c r="I42" s="21">
        <f t="shared" si="1"/>
        <v>466.49</v>
      </c>
      <c r="J42" s="21">
        <f t="shared" si="1"/>
        <v>0</v>
      </c>
      <c r="K42" s="21">
        <f t="shared" si="1"/>
        <v>0</v>
      </c>
      <c r="L42" s="21">
        <f t="shared" si="1"/>
        <v>466.49</v>
      </c>
      <c r="M42" s="21">
        <f t="shared" si="1"/>
        <v>702553.21</v>
      </c>
      <c r="N42" s="21">
        <f t="shared" si="1"/>
        <v>0</v>
      </c>
      <c r="O42" s="21">
        <f t="shared" si="1"/>
        <v>0</v>
      </c>
      <c r="P42" s="21">
        <f t="shared" si="1"/>
        <v>702553.21</v>
      </c>
    </row>
    <row r="43" spans="1:16" s="12" customFormat="1" ht="13.5" customHeight="1">
      <c r="A43" s="56" t="s">
        <v>34</v>
      </c>
      <c r="B43" s="10" t="s">
        <v>18</v>
      </c>
      <c r="C43" s="47" t="s">
        <v>45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ht="13.5" customHeight="1">
      <c r="A44" s="57"/>
      <c r="B44" s="3" t="s">
        <v>19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</row>
    <row r="45" spans="1:16" ht="13.5" customHeight="1">
      <c r="A45" s="57"/>
      <c r="B45" s="3" t="s">
        <v>20</v>
      </c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</row>
    <row r="46" spans="1:16" ht="13.5" customHeight="1">
      <c r="A46" s="57"/>
      <c r="B46" s="3" t="s">
        <v>21</v>
      </c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</row>
    <row r="47" spans="1:16" ht="13.5" customHeight="1">
      <c r="A47" s="57"/>
      <c r="B47" s="6" t="s">
        <v>22</v>
      </c>
      <c r="C47" s="6"/>
      <c r="D47" s="7" t="s">
        <v>44</v>
      </c>
      <c r="E47" s="17">
        <f>SUM(E48:E50)</f>
        <v>36650</v>
      </c>
      <c r="F47" s="17">
        <f>SUM(F48:F50)</f>
        <v>0</v>
      </c>
      <c r="G47" s="17">
        <f>SUM(G48:G50)</f>
        <v>36650</v>
      </c>
      <c r="H47" s="17">
        <f>I47+M47</f>
        <v>36650</v>
      </c>
      <c r="I47" s="17">
        <f>SUM(J47:L47)</f>
        <v>0</v>
      </c>
      <c r="J47" s="17">
        <f>SUM(J48:J50)</f>
        <v>0</v>
      </c>
      <c r="K47" s="17">
        <f>SUM(K48:K50)</f>
        <v>0</v>
      </c>
      <c r="L47" s="17">
        <v>0</v>
      </c>
      <c r="M47" s="17">
        <f>SUM(N47+O47+P47)</f>
        <v>36650</v>
      </c>
      <c r="N47" s="17">
        <f>SUM(N48:N50)</f>
        <v>0</v>
      </c>
      <c r="O47" s="17">
        <f>SUM(O48:O50)</f>
        <v>0</v>
      </c>
      <c r="P47" s="17">
        <v>36650</v>
      </c>
    </row>
    <row r="48" spans="1:16" ht="13.5" customHeight="1">
      <c r="A48" s="57"/>
      <c r="B48" s="11" t="s">
        <v>35</v>
      </c>
      <c r="C48" s="41"/>
      <c r="D48" s="41"/>
      <c r="E48" s="14">
        <f>F48+G48</f>
        <v>0</v>
      </c>
      <c r="F48" s="15">
        <v>0</v>
      </c>
      <c r="G48" s="15">
        <v>0</v>
      </c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3.5" customHeight="1">
      <c r="A49" s="58"/>
      <c r="B49" s="11" t="s">
        <v>42</v>
      </c>
      <c r="C49" s="63"/>
      <c r="D49" s="63"/>
      <c r="E49" s="14">
        <f>F49+G49</f>
        <v>0</v>
      </c>
      <c r="F49" s="15">
        <v>0</v>
      </c>
      <c r="G49" s="15">
        <v>0</v>
      </c>
      <c r="H49" s="65"/>
      <c r="I49" s="65"/>
      <c r="J49" s="65"/>
      <c r="K49" s="65"/>
      <c r="L49" s="65"/>
      <c r="M49" s="65"/>
      <c r="N49" s="65"/>
      <c r="O49" s="65"/>
      <c r="P49" s="65"/>
    </row>
    <row r="50" spans="1:16" ht="13.5" customHeight="1">
      <c r="A50" s="59"/>
      <c r="B50" s="13" t="s">
        <v>41</v>
      </c>
      <c r="C50" s="64"/>
      <c r="D50" s="64"/>
      <c r="E50" s="26">
        <f>F50+G50</f>
        <v>36650</v>
      </c>
      <c r="F50" s="26">
        <f>I47</f>
        <v>0</v>
      </c>
      <c r="G50" s="26">
        <f>M47</f>
        <v>36650</v>
      </c>
      <c r="H50" s="66"/>
      <c r="I50" s="66"/>
      <c r="J50" s="66"/>
      <c r="K50" s="66"/>
      <c r="L50" s="66"/>
      <c r="M50" s="66"/>
      <c r="N50" s="66"/>
      <c r="O50" s="66"/>
      <c r="P50" s="66"/>
    </row>
    <row r="51" spans="1:16" s="12" customFormat="1" ht="13.5" customHeight="1">
      <c r="A51" s="56" t="s">
        <v>46</v>
      </c>
      <c r="B51" s="10" t="s">
        <v>18</v>
      </c>
      <c r="C51" s="47" t="s">
        <v>56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</row>
    <row r="52" spans="1:16" ht="14.25" customHeight="1">
      <c r="A52" s="57"/>
      <c r="B52" s="3" t="s">
        <v>19</v>
      </c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2"/>
    </row>
    <row r="53" spans="1:16" ht="11.25" customHeight="1">
      <c r="A53" s="57"/>
      <c r="B53" s="3" t="s">
        <v>20</v>
      </c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</row>
    <row r="54" spans="1:16" ht="11.25" customHeight="1">
      <c r="A54" s="57"/>
      <c r="B54" s="3" t="s">
        <v>21</v>
      </c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ht="11.25" customHeight="1">
      <c r="A55" s="57"/>
      <c r="B55" s="6" t="s">
        <v>22</v>
      </c>
      <c r="C55" s="6"/>
      <c r="D55" s="7" t="s">
        <v>55</v>
      </c>
      <c r="E55" s="17">
        <f>SUM(E56:E58)</f>
        <v>15260</v>
      </c>
      <c r="F55" s="17">
        <f>SUM(F56:F58)</f>
        <v>871.35</v>
      </c>
      <c r="G55" s="17">
        <f>SUM(G56:G58)</f>
        <v>14388.65</v>
      </c>
      <c r="H55" s="17">
        <f>I55+M55</f>
        <v>8169.7</v>
      </c>
      <c r="I55" s="17">
        <f>SUM(J55:L55)</f>
        <v>466.49</v>
      </c>
      <c r="J55" s="17">
        <f>SUM(J56:J58)</f>
        <v>0</v>
      </c>
      <c r="K55" s="17">
        <f>SUM(K56:K58)</f>
        <v>0</v>
      </c>
      <c r="L55" s="17">
        <v>466.49</v>
      </c>
      <c r="M55" s="17">
        <f>SUM(N55+O55+P55)</f>
        <v>7703.21</v>
      </c>
      <c r="N55" s="17">
        <f>SUM(N56:N58)</f>
        <v>0</v>
      </c>
      <c r="O55" s="17">
        <f>SUM(O56:O58)</f>
        <v>0</v>
      </c>
      <c r="P55" s="17">
        <v>7703.21</v>
      </c>
    </row>
    <row r="56" spans="1:16" ht="11.25" customHeight="1">
      <c r="A56" s="57"/>
      <c r="B56" s="11" t="s">
        <v>35</v>
      </c>
      <c r="C56" s="41"/>
      <c r="D56" s="41"/>
      <c r="E56" s="14">
        <f>F56+G56</f>
        <v>0</v>
      </c>
      <c r="F56" s="15">
        <v>0</v>
      </c>
      <c r="G56" s="15">
        <v>0</v>
      </c>
      <c r="H56" s="28"/>
      <c r="I56" s="28"/>
      <c r="J56" s="28"/>
      <c r="K56" s="28"/>
      <c r="L56" s="28"/>
      <c r="M56" s="28"/>
      <c r="N56" s="28"/>
      <c r="O56" s="28"/>
      <c r="P56" s="28"/>
    </row>
    <row r="57" spans="1:16" ht="11.25" customHeight="1">
      <c r="A57" s="58"/>
      <c r="B57" s="11" t="s">
        <v>42</v>
      </c>
      <c r="C57" s="63"/>
      <c r="D57" s="63"/>
      <c r="E57" s="14">
        <f>F57+G57</f>
        <v>7090.299999999999</v>
      </c>
      <c r="F57" s="15">
        <v>404.86</v>
      </c>
      <c r="G57" s="15">
        <v>6685.44</v>
      </c>
      <c r="H57" s="65"/>
      <c r="I57" s="65"/>
      <c r="J57" s="65"/>
      <c r="K57" s="65"/>
      <c r="L57" s="65"/>
      <c r="M57" s="65"/>
      <c r="N57" s="65"/>
      <c r="O57" s="65"/>
      <c r="P57" s="65"/>
    </row>
    <row r="58" spans="1:16" ht="11.25" customHeight="1">
      <c r="A58" s="59"/>
      <c r="B58" s="13" t="s">
        <v>41</v>
      </c>
      <c r="C58" s="64"/>
      <c r="D58" s="64"/>
      <c r="E58" s="16">
        <f>F58+G58</f>
        <v>8169.7</v>
      </c>
      <c r="F58" s="16">
        <f>I55</f>
        <v>466.49</v>
      </c>
      <c r="G58" s="16">
        <f>M55</f>
        <v>7703.21</v>
      </c>
      <c r="H58" s="66"/>
      <c r="I58" s="66"/>
      <c r="J58" s="66"/>
      <c r="K58" s="66"/>
      <c r="L58" s="66"/>
      <c r="M58" s="66"/>
      <c r="N58" s="66"/>
      <c r="O58" s="66"/>
      <c r="P58" s="66"/>
    </row>
    <row r="59" spans="1:16" s="12" customFormat="1" ht="13.5" customHeight="1">
      <c r="A59" s="56" t="s">
        <v>54</v>
      </c>
      <c r="B59" s="10" t="s">
        <v>18</v>
      </c>
      <c r="C59" s="47" t="s">
        <v>48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</row>
    <row r="60" spans="1:16" ht="14.25" customHeight="1">
      <c r="A60" s="57"/>
      <c r="B60" s="3" t="s">
        <v>19</v>
      </c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2"/>
    </row>
    <row r="61" spans="1:16" ht="11.25" customHeight="1">
      <c r="A61" s="57"/>
      <c r="B61" s="3" t="s">
        <v>20</v>
      </c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2"/>
    </row>
    <row r="62" spans="1:16" ht="11.25" customHeight="1">
      <c r="A62" s="57"/>
      <c r="B62" s="3" t="s">
        <v>21</v>
      </c>
      <c r="C62" s="53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5"/>
    </row>
    <row r="63" spans="1:16" ht="11.25" customHeight="1">
      <c r="A63" s="57"/>
      <c r="B63" s="6" t="s">
        <v>22</v>
      </c>
      <c r="C63" s="6"/>
      <c r="D63" s="7" t="s">
        <v>49</v>
      </c>
      <c r="E63" s="17">
        <f>SUM(E64:E66)</f>
        <v>658200</v>
      </c>
      <c r="F63" s="17">
        <f>SUM(F64:F66)</f>
        <v>0</v>
      </c>
      <c r="G63" s="17">
        <f>SUM(G64:G66)</f>
        <v>658200</v>
      </c>
      <c r="H63" s="17">
        <f>I63+M63</f>
        <v>658200</v>
      </c>
      <c r="I63" s="17">
        <f>SUM(J63:L63)</f>
        <v>0</v>
      </c>
      <c r="J63" s="17">
        <f>SUM(J64:J66)</f>
        <v>0</v>
      </c>
      <c r="K63" s="17">
        <f>SUM(K64:K66)</f>
        <v>0</v>
      </c>
      <c r="L63" s="17">
        <v>0</v>
      </c>
      <c r="M63" s="17">
        <f>SUM(N63+O63+P63)</f>
        <v>658200</v>
      </c>
      <c r="N63" s="17">
        <f>SUM(N64:N66)</f>
        <v>0</v>
      </c>
      <c r="O63" s="17">
        <f>SUM(O64:O66)</f>
        <v>0</v>
      </c>
      <c r="P63" s="17">
        <v>658200</v>
      </c>
    </row>
    <row r="64" spans="1:16" ht="11.25" customHeight="1">
      <c r="A64" s="57"/>
      <c r="B64" s="11" t="s">
        <v>35</v>
      </c>
      <c r="C64" s="41"/>
      <c r="D64" s="41"/>
      <c r="E64" s="14">
        <f>F64+G64</f>
        <v>0</v>
      </c>
      <c r="F64" s="15">
        <v>0</v>
      </c>
      <c r="G64" s="15">
        <v>0</v>
      </c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1.25" customHeight="1">
      <c r="A65" s="58"/>
      <c r="B65" s="11" t="s">
        <v>42</v>
      </c>
      <c r="C65" s="63"/>
      <c r="D65" s="63"/>
      <c r="E65" s="14">
        <f>F65+G65</f>
        <v>0</v>
      </c>
      <c r="F65" s="15">
        <v>0</v>
      </c>
      <c r="G65" s="15">
        <v>0</v>
      </c>
      <c r="H65" s="65"/>
      <c r="I65" s="65"/>
      <c r="J65" s="65"/>
      <c r="K65" s="65"/>
      <c r="L65" s="65"/>
      <c r="M65" s="65"/>
      <c r="N65" s="65"/>
      <c r="O65" s="65"/>
      <c r="P65" s="65"/>
    </row>
    <row r="66" spans="1:16" ht="11.25" customHeight="1">
      <c r="A66" s="59"/>
      <c r="B66" s="13" t="s">
        <v>41</v>
      </c>
      <c r="C66" s="64"/>
      <c r="D66" s="64"/>
      <c r="E66" s="16">
        <f>F66+G66</f>
        <v>658200</v>
      </c>
      <c r="F66" s="16">
        <f>I63</f>
        <v>0</v>
      </c>
      <c r="G66" s="16">
        <f>M63</f>
        <v>658200</v>
      </c>
      <c r="H66" s="66"/>
      <c r="I66" s="66"/>
      <c r="J66" s="66"/>
      <c r="K66" s="66"/>
      <c r="L66" s="66"/>
      <c r="M66" s="66"/>
      <c r="N66" s="66"/>
      <c r="O66" s="66"/>
      <c r="P66" s="66"/>
    </row>
    <row r="67" spans="1:16" ht="21.75" customHeight="1">
      <c r="A67" s="67" t="s">
        <v>23</v>
      </c>
      <c r="B67" s="67"/>
      <c r="C67" s="68" t="s">
        <v>1</v>
      </c>
      <c r="D67" s="69"/>
      <c r="E67" s="25">
        <f aca="true" t="shared" si="2" ref="E67:P67">E42+E9</f>
        <v>7888347.8100000005</v>
      </c>
      <c r="F67" s="25">
        <f t="shared" si="2"/>
        <v>2419406.16</v>
      </c>
      <c r="G67" s="25">
        <f t="shared" si="2"/>
        <v>5468941.65</v>
      </c>
      <c r="H67" s="25">
        <f t="shared" si="2"/>
        <v>7709819.7</v>
      </c>
      <c r="I67" s="25">
        <f t="shared" si="2"/>
        <v>2247563.49</v>
      </c>
      <c r="J67" s="25">
        <f t="shared" si="2"/>
        <v>0</v>
      </c>
      <c r="K67" s="25">
        <f t="shared" si="2"/>
        <v>0</v>
      </c>
      <c r="L67" s="25">
        <f t="shared" si="2"/>
        <v>2247563.49</v>
      </c>
      <c r="M67" s="25">
        <f t="shared" si="2"/>
        <v>5462256.21</v>
      </c>
      <c r="N67" s="25">
        <f t="shared" si="2"/>
        <v>0</v>
      </c>
      <c r="O67" s="25">
        <f t="shared" si="2"/>
        <v>0</v>
      </c>
      <c r="P67" s="25">
        <f t="shared" si="2"/>
        <v>5462256.21</v>
      </c>
    </row>
    <row r="69" spans="1:10" ht="11.25">
      <c r="A69" s="62" t="s">
        <v>24</v>
      </c>
      <c r="B69" s="62"/>
      <c r="C69" s="62"/>
      <c r="D69" s="62"/>
      <c r="E69" s="62"/>
      <c r="F69" s="62"/>
      <c r="G69" s="62"/>
      <c r="H69" s="62"/>
      <c r="I69" s="62"/>
      <c r="J69" s="62"/>
    </row>
    <row r="70" spans="1:16" ht="11.25">
      <c r="A70" s="1" t="s">
        <v>25</v>
      </c>
      <c r="P70" s="5"/>
    </row>
    <row r="71" ht="11.25">
      <c r="A71" s="1" t="s">
        <v>33</v>
      </c>
    </row>
  </sheetData>
  <sheetProtection/>
  <mergeCells count="116">
    <mergeCell ref="I56:I58"/>
    <mergeCell ref="J56:J58"/>
    <mergeCell ref="K56:K58"/>
    <mergeCell ref="L56:L58"/>
    <mergeCell ref="M56:M58"/>
    <mergeCell ref="N56:N58"/>
    <mergeCell ref="K64:K66"/>
    <mergeCell ref="J64:J66"/>
    <mergeCell ref="L48:L50"/>
    <mergeCell ref="K48:K50"/>
    <mergeCell ref="J48:J50"/>
    <mergeCell ref="A51:A58"/>
    <mergeCell ref="C51:P54"/>
    <mergeCell ref="C56:C58"/>
    <mergeCell ref="D56:D58"/>
    <mergeCell ref="H56:H58"/>
    <mergeCell ref="M48:M50"/>
    <mergeCell ref="N48:N50"/>
    <mergeCell ref="O48:O50"/>
    <mergeCell ref="P48:P50"/>
    <mergeCell ref="P64:P66"/>
    <mergeCell ref="O64:O66"/>
    <mergeCell ref="N64:N66"/>
    <mergeCell ref="M64:M66"/>
    <mergeCell ref="O56:O58"/>
    <mergeCell ref="P56:P58"/>
    <mergeCell ref="M31:M33"/>
    <mergeCell ref="N31:N33"/>
    <mergeCell ref="O31:O33"/>
    <mergeCell ref="P31:P33"/>
    <mergeCell ref="A43:A50"/>
    <mergeCell ref="C43:P46"/>
    <mergeCell ref="C48:C50"/>
    <mergeCell ref="D48:D50"/>
    <mergeCell ref="H48:H50"/>
    <mergeCell ref="I48:I50"/>
    <mergeCell ref="D31:D33"/>
    <mergeCell ref="H31:H33"/>
    <mergeCell ref="I31:I33"/>
    <mergeCell ref="J31:J33"/>
    <mergeCell ref="K31:K33"/>
    <mergeCell ref="L31:L33"/>
    <mergeCell ref="A42:B42"/>
    <mergeCell ref="A34:A41"/>
    <mergeCell ref="H39:H41"/>
    <mergeCell ref="I39:I41"/>
    <mergeCell ref="A1:P1"/>
    <mergeCell ref="C42:D42"/>
    <mergeCell ref="L39:L41"/>
    <mergeCell ref="M39:M41"/>
    <mergeCell ref="N39:N41"/>
    <mergeCell ref="C39:C41"/>
    <mergeCell ref="A69:J69"/>
    <mergeCell ref="A59:A66"/>
    <mergeCell ref="C59:P62"/>
    <mergeCell ref="C64:C66"/>
    <mergeCell ref="D64:D66"/>
    <mergeCell ref="H64:H66"/>
    <mergeCell ref="I64:I66"/>
    <mergeCell ref="A67:B67"/>
    <mergeCell ref="C67:D67"/>
    <mergeCell ref="L64:L66"/>
    <mergeCell ref="A10:A17"/>
    <mergeCell ref="C15:C17"/>
    <mergeCell ref="D15:D17"/>
    <mergeCell ref="H15:H17"/>
    <mergeCell ref="I15:I17"/>
    <mergeCell ref="C34:P37"/>
    <mergeCell ref="C10:P13"/>
    <mergeCell ref="A26:A33"/>
    <mergeCell ref="C26:P29"/>
    <mergeCell ref="C31:C33"/>
    <mergeCell ref="C9:D9"/>
    <mergeCell ref="O39:O41"/>
    <mergeCell ref="P39:P41"/>
    <mergeCell ref="O15:O17"/>
    <mergeCell ref="N15:N17"/>
    <mergeCell ref="P15:P17"/>
    <mergeCell ref="J15:J17"/>
    <mergeCell ref="J39:J41"/>
    <mergeCell ref="K39:K41"/>
    <mergeCell ref="D39:D41"/>
    <mergeCell ref="A2:A7"/>
    <mergeCell ref="B2:B7"/>
    <mergeCell ref="F2:G2"/>
    <mergeCell ref="H2:P2"/>
    <mergeCell ref="G3:G7"/>
    <mergeCell ref="K15:K17"/>
    <mergeCell ref="L15:L17"/>
    <mergeCell ref="M15:M17"/>
    <mergeCell ref="H3:P3"/>
    <mergeCell ref="I5:L5"/>
    <mergeCell ref="F3:F7"/>
    <mergeCell ref="C2:C7"/>
    <mergeCell ref="D2:D7"/>
    <mergeCell ref="E2:E7"/>
    <mergeCell ref="I4:P4"/>
    <mergeCell ref="M5:P5"/>
    <mergeCell ref="M6:M7"/>
    <mergeCell ref="J6:L6"/>
    <mergeCell ref="K23:K25"/>
    <mergeCell ref="L23:L25"/>
    <mergeCell ref="M23:M25"/>
    <mergeCell ref="I6:I7"/>
    <mergeCell ref="N6:P6"/>
    <mergeCell ref="H4:H7"/>
    <mergeCell ref="N23:N25"/>
    <mergeCell ref="O23:O25"/>
    <mergeCell ref="P23:P25"/>
    <mergeCell ref="A18:A25"/>
    <mergeCell ref="C18:P21"/>
    <mergeCell ref="C23:C25"/>
    <mergeCell ref="D23:D25"/>
    <mergeCell ref="H23:H25"/>
    <mergeCell ref="I23:I25"/>
    <mergeCell ref="J23:J25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>&amp;R&amp;9Załącznik nr 4 
 do Uchwały Rady Gminy Piecki nr XLV/279/22  z dnia 06.06.2022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2022-06-07T12:58:21Z</cp:lastPrinted>
  <dcterms:created xsi:type="dcterms:W3CDTF">1998-12-09T13:02:10Z</dcterms:created>
  <dcterms:modified xsi:type="dcterms:W3CDTF">2022-06-07T13:05:54Z</dcterms:modified>
  <cp:category/>
  <cp:version/>
  <cp:contentType/>
  <cp:contentStatus/>
</cp:coreProperties>
</file>