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1380" tabRatio="211" activeTab="0"/>
  </bookViews>
  <sheets>
    <sheet name="2022 załącznik 10a " sheetId="1" r:id="rId1"/>
  </sheets>
  <definedNames>
    <definedName name="_xlnm._FilterDatabase" localSheetId="0" hidden="1">'2022 załącznik 10a '!$A$5:$D$160</definedName>
    <definedName name="_xlnm.Print_Titles" localSheetId="0">'2022 załącznik 10a '!$5:$5</definedName>
  </definedNames>
  <calcPr fullCalcOnLoad="1"/>
</workbook>
</file>

<file path=xl/sharedStrings.xml><?xml version="1.0" encoding="utf-8"?>
<sst xmlns="http://schemas.openxmlformats.org/spreadsheetml/2006/main" count="265" uniqueCount="177">
  <si>
    <t>Przedsięwzięcie</t>
  </si>
  <si>
    <t>Sporządził: Beata Deptuła</t>
  </si>
  <si>
    <t>Zaplanowana kwota</t>
  </si>
  <si>
    <t>L.p.</t>
  </si>
  <si>
    <t xml:space="preserve">PLAN PRZEDSIĘWZIĘĆ </t>
  </si>
  <si>
    <t>Dział/rozdział/paragraf</t>
  </si>
  <si>
    <t>1. Babięta (1001)</t>
  </si>
  <si>
    <t>600/60016/4270</t>
  </si>
  <si>
    <t>900/90004/4210</t>
  </si>
  <si>
    <t>900/90004/4300</t>
  </si>
  <si>
    <t>Razem Babięta (1001)</t>
  </si>
  <si>
    <t>2. Bobrówko (1002)</t>
  </si>
  <si>
    <t>900/90095/6050</t>
  </si>
  <si>
    <t>Razem Bobrówko (1002)</t>
  </si>
  <si>
    <t>3. Brejdyny (1003)</t>
  </si>
  <si>
    <t>900/90095/4300</t>
  </si>
  <si>
    <t>921/92195/4210</t>
  </si>
  <si>
    <t>Organizacja konkursów i warsztatów dla mieszkańców sołectwa Brejdyny</t>
  </si>
  <si>
    <t>Razem Brejdyny (1003)</t>
  </si>
  <si>
    <t>4. Cierzpięty (1004)</t>
  </si>
  <si>
    <t>Organizacja konkursów i warsztatów dla mieszkańców sołectwa Cierzpięty</t>
  </si>
  <si>
    <t>Razem Cierzpięty (1004)</t>
  </si>
  <si>
    <t>5. Dłużec (1005)</t>
  </si>
  <si>
    <t>921/92109/4210</t>
  </si>
  <si>
    <t>Organizacja konkursów i warsztatów dla mieszkańców sołectwa Dłużec</t>
  </si>
  <si>
    <t>Razem Dłużec (1005)</t>
  </si>
  <si>
    <t>6. Dobry Lasek (1006)</t>
  </si>
  <si>
    <t>Razem Dobry Lasek (1006)</t>
  </si>
  <si>
    <t>7. Gant (1007)</t>
  </si>
  <si>
    <t>921/92109/4270</t>
  </si>
  <si>
    <t>921/92109/4300</t>
  </si>
  <si>
    <t>Razem Gant (1007)</t>
  </si>
  <si>
    <t>Razem Goleń (1009)</t>
  </si>
  <si>
    <t>900/90095/4210</t>
  </si>
  <si>
    <t>Razem Jakubowo (1010)</t>
  </si>
  <si>
    <t>Razem Krutyń (1011)</t>
  </si>
  <si>
    <t>600/60016/4300</t>
  </si>
  <si>
    <t>Razem Krutyński Piecek</t>
  </si>
  <si>
    <t>Razem Lipowo (1013)</t>
  </si>
  <si>
    <t>900/90015/6050</t>
  </si>
  <si>
    <t>Razem Machary (1014)</t>
  </si>
  <si>
    <t>Razem Mojtyny (1015)</t>
  </si>
  <si>
    <t>Organizacja konkursów i warsztatów dla mieszkańców sołectwa Nawiady</t>
  </si>
  <si>
    <t>Razem Nawiady (1016)</t>
  </si>
  <si>
    <t>Razem Nowe Kiełbonki (1017)</t>
  </si>
  <si>
    <t>Razem Piecki (1018)</t>
  </si>
  <si>
    <t>Razem Prusinowo (1019)</t>
  </si>
  <si>
    <t>Razem Rosocha (1020)</t>
  </si>
  <si>
    <t>Razem Stare Kiełbonki (1021)</t>
  </si>
  <si>
    <t>Razem Szklarnia (1022)</t>
  </si>
  <si>
    <t>Razem Zgon (1023)</t>
  </si>
  <si>
    <t>Razem Zyzdrojowy Piecek (1024)</t>
  </si>
  <si>
    <t>600/60016/6050</t>
  </si>
  <si>
    <t>Organizacja konkursów i warsztatów dla mieszkańców sołectwa Gant</t>
  </si>
  <si>
    <t>Organizacja konkursów i warsztatów dla mieszkańców sołectwa Krutyński Piecek</t>
  </si>
  <si>
    <t>Przegląd kosiarki, zakup paliwa i żyłki</t>
  </si>
  <si>
    <t>Utrzymanie terenów zielonych w sołectwie Dłużec</t>
  </si>
  <si>
    <t>Utrzymanie przenośnej toalety na plaży wiejskiej w m. Nawiady</t>
  </si>
  <si>
    <t>Wykaszanie publicznych terenów zieleni w m. Zgon</t>
  </si>
  <si>
    <t>RAZEM FUNDUSZ SOŁECKI 2022</t>
  </si>
  <si>
    <t>z tego:</t>
  </si>
  <si>
    <t xml:space="preserve">wydatki bieżące </t>
  </si>
  <si>
    <t>wydatki majątkowe</t>
  </si>
  <si>
    <t>Zagospodarowanie działki hydroforni w m. Krzywy Róg</t>
  </si>
  <si>
    <t>900/90095/4270</t>
  </si>
  <si>
    <t>921/92109/6050</t>
  </si>
  <si>
    <t>754/75495/4210</t>
  </si>
  <si>
    <t>921/92195/4300</t>
  </si>
  <si>
    <t>900/90004/4170</t>
  </si>
  <si>
    <t>Organizacja konkursów i warsztatów dla mieszkańców sołectwa Zgon</t>
  </si>
  <si>
    <t>Organizacja konkursów i warsztatów dla mieszkańców sołectwa Szklarnia</t>
  </si>
  <si>
    <t>Organizacja konkursów i warsztatów dla mieszkańców sołectwa Stare Kiełbonki</t>
  </si>
  <si>
    <t>Organizacja konkursów i warsztatów dla mieszkańców sołectwa Zyzdrojowy Piecek</t>
  </si>
  <si>
    <t>Odwodnienie drogi gminnej nr 243 w m. Babięta - wykonanie projektu</t>
  </si>
  <si>
    <t>Wykaszanie terenów zielonych w sołectwie Brejdyny</t>
  </si>
  <si>
    <t>Konserwacja urządzeń na placu zabaw w m. Brejdyny</t>
  </si>
  <si>
    <t>Wykaszanie terenów zielonych w sołectwie Cierzpięty</t>
  </si>
  <si>
    <t>Zakup materiałów do konserwacji infrastruktury sołectwa Cierzpięty</t>
  </si>
  <si>
    <t>Remont, konserwacja, utrzymanie urządzeń na plaży wiejskiej w Dłużcu</t>
  </si>
  <si>
    <t>Rozbudowa placu zabaw w Dłużcu</t>
  </si>
  <si>
    <t>Remont świetlicy wiejskiej w Dłużcu</t>
  </si>
  <si>
    <t>Wykaszanie terenów zielonych w sołectwie Dobry Lasek</t>
  </si>
  <si>
    <t>Wykonanie oświetlenia na placu zabaw w Dobrym Lasku</t>
  </si>
  <si>
    <t>Wykaszanie terenów  zielenych w sołectwie Gant</t>
  </si>
  <si>
    <t>8. Goleń (1009)</t>
  </si>
  <si>
    <t>9. Jakubowo (1010)</t>
  </si>
  <si>
    <t>Zagospodarowanie terenu działki sołeckiej w m. Goleń</t>
  </si>
  <si>
    <t>Remont drogi gminnej do plaży wiejskiej działka nr 284/2 o. Jakubowo</t>
  </si>
  <si>
    <t>Oświetlenie miejscowości Żabieniec</t>
  </si>
  <si>
    <t>Budowa placu zabaw działka nr 98/2 o . Jakubowo</t>
  </si>
  <si>
    <t>10. Krutyń (1011)</t>
  </si>
  <si>
    <t>11. Krutyński Piecek (1012)</t>
  </si>
  <si>
    <t>Wykaszanie terenów zielonych i utrzymanie porządku w sołectwie Krutyń</t>
  </si>
  <si>
    <t xml:space="preserve">Konserwacja infrastruktury komunalnej w sołectwie Krutyń </t>
  </si>
  <si>
    <t>Konserwacja infrastruktury komunalnej w sołectwie Goleń</t>
  </si>
  <si>
    <t>Organizacja konkursów i warsztatów dla mieszkańców sołectwa Krutyń</t>
  </si>
  <si>
    <t>Wykonanie projektu organizacji ruchu w m. Krutyński Piecek droga nr 43</t>
  </si>
  <si>
    <t>Wykaszanie terenów zielonych i utrzymanie porządku w sołectwie Krutyński Piecek</t>
  </si>
  <si>
    <t xml:space="preserve">Wykaszanie publicznych terenów w sołectwie Lipowo </t>
  </si>
  <si>
    <t>Wykonanie altano-wiaty w sołectwie Lipowo</t>
  </si>
  <si>
    <t>Organizacja konkursów i warsztatów dla mieszkańców sołectwa Lipowo</t>
  </si>
  <si>
    <t>Naprawa dróg gminnych w sołectwie Mojtyny</t>
  </si>
  <si>
    <t>Oświetlenie drogowe w m. Mojtyny - projekt i realizacja</t>
  </si>
  <si>
    <t>Wywóz nieczystości płynnych ze świetlicy w m. Mojtyny</t>
  </si>
  <si>
    <t>Zakup pralko-suszarki dla jednostki OSP w Nawiadach</t>
  </si>
  <si>
    <t>Utrzymanie terenów zielonych w sołectwie Nawiady</t>
  </si>
  <si>
    <t>Budowa wiaty biesiadnej w Nawiadach</t>
  </si>
  <si>
    <t>Wyposażenie i utrzymanie świetlicy oraz terenu na zewnątrz w sołectwie Nawiady</t>
  </si>
  <si>
    <t>Bieżące utrzymanie świetlicy wiejskiej w Nawiadach - konserwacja podłogi</t>
  </si>
  <si>
    <t>Wykaszanie terenów zielonych w m. Nowy Zyzdrój</t>
  </si>
  <si>
    <t>Renowacja ławostołów przy plaży w Nowych Kiełbonkach</t>
  </si>
  <si>
    <t>Zagospodarowanie terenu plaży wiejskiej w Nowych Kiełbonkach</t>
  </si>
  <si>
    <t>Konserwacja ławostołów i poręczy na plaży wiejskiej i  na boisku w m. Nowy Zyzdrój</t>
  </si>
  <si>
    <t>Wykonanie palisady na plaży w m. Nowy Zyzdrój</t>
  </si>
  <si>
    <t>Budowa pomostu przy plaży w Nowych Kiełbonkach - wykonanie dokumentacji</t>
  </si>
  <si>
    <t>Organizacja konkursów i warsztatów dla mieszkańców  sołectwa Piecki</t>
  </si>
  <si>
    <t>Modernizacja oświetlenia ulicznego w sołectwie Piecki - projekt i wykonanie nowych punktów</t>
  </si>
  <si>
    <t>Utrzymanie terenów zielonych w sołectwie Piecki</t>
  </si>
  <si>
    <t>Naprawa dróg gminnych w sołectwie Piecki, zakup i montaż progu zwalniającego</t>
  </si>
  <si>
    <t>Utrzymanie porządku w sołectwie Prusinowo</t>
  </si>
  <si>
    <t>Konserwacja urządzeń drewnianych w sołectwie Prusinowo</t>
  </si>
  <si>
    <t>Modernizacja świetlicy wiejskiej w m. Rosocha</t>
  </si>
  <si>
    <t>Organizacja konkursów i warsztatów dla mieszkańców  sołectwa Rosocha</t>
  </si>
  <si>
    <t xml:space="preserve">OSP Stare Kiełbonki - doposażenie i bieżące utrzymanie budynku i otoczenia </t>
  </si>
  <si>
    <t>Rozbudowa oświetlenia ulicznego i wykonanie przyłącza do boiska wiejskiego w m. Stare Kiełbonki</t>
  </si>
  <si>
    <t>Zagospodarowanie terenu kąpieliska wiejskiego w m. Stare Kiełbonki</t>
  </si>
  <si>
    <t>Bieżące utrzymanie i doposażenie świetlicy w m. Stare Kiełbonki</t>
  </si>
  <si>
    <t>Zakup paliwa i środków do konserwacji kosiarki</t>
  </si>
  <si>
    <t>Budowa pomostu w sołectwie Szklarnia</t>
  </si>
  <si>
    <t>Zakup materiałów do wieńca dożynkowego</t>
  </si>
  <si>
    <t>Zakup materiałów do utrzymania czystości w sołectwie Zgon</t>
  </si>
  <si>
    <t>Bieżący remont budynku po remizie, działka nr 60 m. Zgon</t>
  </si>
  <si>
    <t>Wykaszanie publicznych terenów zieleni w sołectwie Zyzdrojowy Piecek, działka nr 99/23</t>
  </si>
  <si>
    <t>Konserwacja infrastruktury komunalnej w sołectwie Zyzdrojowy Piecek</t>
  </si>
  <si>
    <t>12. Lipowo (1013)</t>
  </si>
  <si>
    <t>13. Machary (1014)</t>
  </si>
  <si>
    <t>14. Mojtyny (1015)</t>
  </si>
  <si>
    <t>15. Nawiady (1016)</t>
  </si>
  <si>
    <t>16. Nowe Kiełbonki (1017)</t>
  </si>
  <si>
    <t>17. Piecki (1018)</t>
  </si>
  <si>
    <t>18. Prusinowo (1019)</t>
  </si>
  <si>
    <t>19. Rosocha (1020)</t>
  </si>
  <si>
    <t>20. Stare Kiełbonki (1021)</t>
  </si>
  <si>
    <t>21. Szklarnia (1022)</t>
  </si>
  <si>
    <t>22. Zgon (1023)</t>
  </si>
  <si>
    <t>23. Zyzdrojowy Piecek (1024)</t>
  </si>
  <si>
    <t>W RAMACH REALIZACJI FUNDUSZU SOŁECKIEGO NA 2022 r.</t>
  </si>
  <si>
    <t>Wymiana oświetlenia ulicznego na energooszczędne typu LED i projekt rozbudowy oświetlenia w m. Nowy Most</t>
  </si>
  <si>
    <t>Wykonanie projektu drogi asfaltowej, działka nr 455 i 429/1 łączącej się z drogą krajową nr 59</t>
  </si>
  <si>
    <t>Zakup farb i narzędzi malarskich do odświeżenia wnętrza świetlicy</t>
  </si>
  <si>
    <t>Zagospodarowanie terenu rekreacyjnego przy placu zabaw w m. Cierzpięty - projekt i wykonanie</t>
  </si>
  <si>
    <t>Zakup i montaż ławek i koszy na terenie ogólnodostępnym  w sołectwie Dłużec</t>
  </si>
  <si>
    <t>Projekt oświetlenia w sołectwie Gant</t>
  </si>
  <si>
    <t>Budowa oświetlenia w sołectwie Gant</t>
  </si>
  <si>
    <t>Wykaszanie terenów zielonych w s. Goleń</t>
  </si>
  <si>
    <t>Organizacja konkursów i warsztatów dla mieszkańców sołectwa Goleń</t>
  </si>
  <si>
    <t>Położenie polbruku na placu zabaww sołectwie Goleń</t>
  </si>
  <si>
    <t>Wykonanie projektu technicznego przebudowy i adaptacji pomieszczeń i instalacji w budynku Szkoły Podstawowej w m. Krutyń na świetlicę wiejską</t>
  </si>
  <si>
    <t>Zakup paliwa, żyłki, oleju, itp.  do wykaszarki dla sołectwa Machary</t>
  </si>
  <si>
    <t>Zakup ławostołów  dla sołectwa Machary (bloki)</t>
  </si>
  <si>
    <t>Remont świetlicy w Macharach (bloki)</t>
  </si>
  <si>
    <t>Bieżące utrzymanie świetlicy w Macharach (bloki)</t>
  </si>
  <si>
    <t>Zakup farby do odnowienia ławostołów w sołectwie Mojtyny</t>
  </si>
  <si>
    <t>Organizacja konkursów i warsztatów dla mieszkańców sołectwa Mojtyny</t>
  </si>
  <si>
    <t>Zakup i montaż progów zwalniających w sołectwie Nawiady</t>
  </si>
  <si>
    <t>Doposażenie istniejącego placu zabaw dla dzieci na posesji Szkoły Podstawowej w m. Nawiady</t>
  </si>
  <si>
    <t xml:space="preserve">Wykonanie i montaż tablicy drewnianej z okapnikiem w sołectwie Nawiady </t>
  </si>
  <si>
    <t>Zakup kosiarki, podkaszarki, żyłki i benzyny  dla m. Nowe Kiełbonki</t>
  </si>
  <si>
    <t>Nawiezienie ziemi i utwardzenie terenu na działce nr 65/1 w m. Prusinowo</t>
  </si>
  <si>
    <t>Zakup fotopułapki dla sołectwa Prusinowo</t>
  </si>
  <si>
    <t>Utrzymanie terenów zieleni  w sołectwie stare Kiełbonki - boisko wiejskie i teren przy świetlicy</t>
  </si>
  <si>
    <t>Remont drogi gminnej z Zyzdrojowego Piecka do Zyzdrojowej Woli, działka nr 140 o. Zyzdrojowy Piecek</t>
  </si>
  <si>
    <t>Naprawa drogi gminnej z Zyzdrojowej Woli do Babięt, działka nr 132/4 o. Zyzdrojowy Piecek i działka nr 241/1 o. Babięta</t>
  </si>
  <si>
    <t>Konserwacja i utrzymanie urządzeń w sołectwie Babięta</t>
  </si>
  <si>
    <t>Wykonanie i montaż tabliczek informacyjnych w sołectwie Prusinowo</t>
  </si>
  <si>
    <t>Piecki, 19.01.2022</t>
  </si>
  <si>
    <t>Załącznik nr 4 do Uchwały Rady Gminy Piecki nr XXXIX/242/22 z dnia 28.01.2022 r.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</si>
</sst>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0.000"/>
    <numFmt numFmtId="169" formatCode="#,##0.000"/>
    <numFmt numFmtId="170" formatCode="#,##0.0000"/>
    <numFmt numFmtId="171" formatCode="0.0000000"/>
    <numFmt numFmtId="172" formatCode="0.000000"/>
    <numFmt numFmtId="173" formatCode="0.00000"/>
    <numFmt numFmtId="174" formatCode="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  <numFmt numFmtId="184" formatCode="#,##0.00000000000000"/>
    <numFmt numFmtId="185" formatCode="#,##0.000000000000000"/>
    <numFmt numFmtId="186" formatCode="#,##0.0000000000000000"/>
    <numFmt numFmtId="187" formatCode="#,##0.00000000000000000"/>
    <numFmt numFmtId="188" formatCode="#,##0.000000000000000000"/>
    <numFmt numFmtId="189" formatCode="#,##0.0000000000000000000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  <numFmt numFmtId="194" formatCode="[$-415]dddd\,\ d\ mmmm\ yyyy"/>
    <numFmt numFmtId="195" formatCode="yyyy\-mm\-dd;@"/>
    <numFmt numFmtId="196" formatCode="#,##0.00_ ;[Red]\-#,##0.00\ "/>
    <numFmt numFmtId="197" formatCode="#,##0.00\ _z_ł"/>
    <numFmt numFmtId="198" formatCode="#,##0.00;[Red]#,##0.00"/>
    <numFmt numFmtId="199" formatCode="mmm/yyyy"/>
  </numFmts>
  <fonts count="55">
    <font>
      <sz val="10"/>
      <name val="Arial"/>
      <family val="2"/>
    </font>
    <font>
      <b/>
      <sz val="10"/>
      <name val="Arial"/>
      <family val="2"/>
    </font>
    <font>
      <sz val="12"/>
      <name val="Liberation Serif"/>
      <family val="1"/>
    </font>
    <font>
      <i/>
      <sz val="12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0"/>
      <name val="Liberation Serif"/>
      <family val="1"/>
    </font>
    <font>
      <i/>
      <sz val="10"/>
      <name val="Liberation Serif"/>
      <family val="1"/>
    </font>
    <font>
      <b/>
      <sz val="11"/>
      <name val="Liberation Serif"/>
      <family val="1"/>
    </font>
    <font>
      <i/>
      <sz val="11"/>
      <name val="Liberation Serif"/>
      <family val="1"/>
    </font>
    <font>
      <b/>
      <i/>
      <sz val="12"/>
      <name val="Liberation Serif"/>
      <family val="1"/>
    </font>
    <font>
      <b/>
      <sz val="9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Liberation Serif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Liberation Serif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4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4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workbookViewId="0" topLeftCell="A1">
      <pane xSplit="1" ySplit="5" topLeftCell="B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26" sqref="G126"/>
    </sheetView>
  </sheetViews>
  <sheetFormatPr defaultColWidth="9.140625" defaultRowHeight="12.75"/>
  <cols>
    <col min="1" max="1" width="6.28125" style="0" customWidth="1"/>
    <col min="2" max="2" width="12.7109375" style="0" customWidth="1"/>
    <col min="3" max="3" width="48.140625" style="0" customWidth="1"/>
    <col min="4" max="4" width="20.8515625" style="0" customWidth="1"/>
    <col min="5" max="5" width="10.140625" style="0" customWidth="1"/>
  </cols>
  <sheetData>
    <row r="1" spans="1:4" ht="53.25" customHeight="1">
      <c r="A1" s="3"/>
      <c r="C1" s="6"/>
      <c r="D1" s="36" t="s">
        <v>176</v>
      </c>
    </row>
    <row r="2" spans="1:4" ht="15.75">
      <c r="A2" s="34" t="s">
        <v>4</v>
      </c>
      <c r="B2" s="35"/>
      <c r="C2" s="35"/>
      <c r="D2" s="35"/>
    </row>
    <row r="3" spans="1:4" ht="15.75">
      <c r="A3" s="34" t="s">
        <v>146</v>
      </c>
      <c r="B3" s="35"/>
      <c r="C3" s="35"/>
      <c r="D3" s="35"/>
    </row>
    <row r="4" spans="1:4" ht="15.75">
      <c r="A4" s="4"/>
      <c r="D4" s="25"/>
    </row>
    <row r="5" spans="1:4" ht="25.5">
      <c r="A5" s="7" t="s">
        <v>3</v>
      </c>
      <c r="B5" s="8" t="s">
        <v>5</v>
      </c>
      <c r="C5" s="9" t="s">
        <v>0</v>
      </c>
      <c r="D5" s="9" t="s">
        <v>2</v>
      </c>
    </row>
    <row r="6" spans="1:4" ht="16.5" customHeight="1">
      <c r="A6" s="10"/>
      <c r="B6" s="27" t="s">
        <v>6</v>
      </c>
      <c r="C6" s="27"/>
      <c r="D6" s="27"/>
    </row>
    <row r="7" spans="1:4" ht="25.5">
      <c r="A7" s="11">
        <v>1</v>
      </c>
      <c r="B7" s="12" t="s">
        <v>52</v>
      </c>
      <c r="C7" s="19" t="s">
        <v>73</v>
      </c>
      <c r="D7" s="13">
        <v>16000</v>
      </c>
    </row>
    <row r="8" spans="1:4" ht="15.75">
      <c r="A8" s="11">
        <v>2</v>
      </c>
      <c r="B8" s="12" t="s">
        <v>8</v>
      </c>
      <c r="C8" s="19" t="s">
        <v>55</v>
      </c>
      <c r="D8" s="13">
        <v>479.91</v>
      </c>
    </row>
    <row r="9" spans="1:4" ht="15.75">
      <c r="A9" s="11">
        <v>3</v>
      </c>
      <c r="B9" s="12" t="s">
        <v>9</v>
      </c>
      <c r="C9" s="19" t="s">
        <v>55</v>
      </c>
      <c r="D9" s="13">
        <v>300</v>
      </c>
    </row>
    <row r="10" spans="1:4" ht="15.75">
      <c r="A10" s="11">
        <v>4</v>
      </c>
      <c r="B10" s="12" t="s">
        <v>15</v>
      </c>
      <c r="C10" s="19" t="s">
        <v>173</v>
      </c>
      <c r="D10" s="13">
        <v>2000</v>
      </c>
    </row>
    <row r="11" spans="1:4" ht="20.25" customHeight="1">
      <c r="A11" s="10"/>
      <c r="B11" s="32" t="s">
        <v>10</v>
      </c>
      <c r="C11" s="32"/>
      <c r="D11" s="15">
        <f>D7+D8+D9+D10</f>
        <v>18779.91</v>
      </c>
    </row>
    <row r="12" spans="1:4" ht="16.5" customHeight="1">
      <c r="A12" s="10"/>
      <c r="B12" s="27" t="s">
        <v>11</v>
      </c>
      <c r="C12" s="27"/>
      <c r="D12" s="27"/>
    </row>
    <row r="13" spans="1:4" ht="25.5">
      <c r="A13" s="11">
        <v>1</v>
      </c>
      <c r="B13" s="12" t="s">
        <v>39</v>
      </c>
      <c r="C13" s="19" t="s">
        <v>147</v>
      </c>
      <c r="D13" s="13">
        <v>15744.25</v>
      </c>
    </row>
    <row r="14" spans="1:4" ht="19.5" customHeight="1">
      <c r="A14" s="10"/>
      <c r="B14" s="32" t="s">
        <v>13</v>
      </c>
      <c r="C14" s="32"/>
      <c r="D14" s="15">
        <f>D13</f>
        <v>15744.25</v>
      </c>
    </row>
    <row r="15" spans="1:4" ht="15.75" customHeight="1">
      <c r="A15" s="10"/>
      <c r="B15" s="27" t="s">
        <v>14</v>
      </c>
      <c r="C15" s="27"/>
      <c r="D15" s="27"/>
    </row>
    <row r="16" spans="1:4" ht="25.5">
      <c r="A16" s="11">
        <v>1</v>
      </c>
      <c r="B16" s="12" t="s">
        <v>52</v>
      </c>
      <c r="C16" s="19" t="s">
        <v>148</v>
      </c>
      <c r="D16" s="13">
        <v>23000</v>
      </c>
    </row>
    <row r="17" spans="1:4" ht="15.75">
      <c r="A17" s="11">
        <v>2</v>
      </c>
      <c r="B17" s="12" t="s">
        <v>9</v>
      </c>
      <c r="C17" s="19" t="s">
        <v>74</v>
      </c>
      <c r="D17" s="13">
        <v>3000</v>
      </c>
    </row>
    <row r="18" spans="1:4" ht="15.75">
      <c r="A18" s="11">
        <v>3</v>
      </c>
      <c r="B18" s="12" t="s">
        <v>15</v>
      </c>
      <c r="C18" s="19" t="s">
        <v>75</v>
      </c>
      <c r="D18" s="13">
        <v>1000</v>
      </c>
    </row>
    <row r="19" spans="1:4" ht="25.5">
      <c r="A19" s="11">
        <v>4</v>
      </c>
      <c r="B19" s="12" t="s">
        <v>23</v>
      </c>
      <c r="C19" s="19" t="s">
        <v>149</v>
      </c>
      <c r="D19" s="13">
        <v>1000</v>
      </c>
    </row>
    <row r="20" spans="1:4" ht="25.5">
      <c r="A20" s="11">
        <v>5</v>
      </c>
      <c r="B20" s="12" t="s">
        <v>16</v>
      </c>
      <c r="C20" s="19" t="s">
        <v>17</v>
      </c>
      <c r="D20" s="14">
        <v>607.2</v>
      </c>
    </row>
    <row r="21" spans="1:4" ht="19.5" customHeight="1">
      <c r="A21" s="10"/>
      <c r="B21" s="32" t="s">
        <v>18</v>
      </c>
      <c r="C21" s="32"/>
      <c r="D21" s="15">
        <f>D16+D17+D18+D19+D20</f>
        <v>28607.2</v>
      </c>
    </row>
    <row r="22" spans="1:4" ht="18" customHeight="1">
      <c r="A22" s="10"/>
      <c r="B22" s="27" t="s">
        <v>19</v>
      </c>
      <c r="C22" s="27"/>
      <c r="D22" s="27"/>
    </row>
    <row r="23" spans="1:4" ht="15.75">
      <c r="A23" s="11">
        <v>1</v>
      </c>
      <c r="B23" s="12" t="s">
        <v>9</v>
      </c>
      <c r="C23" s="24" t="s">
        <v>76</v>
      </c>
      <c r="D23" s="13">
        <v>2000</v>
      </c>
    </row>
    <row r="24" spans="1:4" ht="25.5">
      <c r="A24" s="11">
        <v>2</v>
      </c>
      <c r="B24" s="12" t="s">
        <v>33</v>
      </c>
      <c r="C24" s="19" t="s">
        <v>77</v>
      </c>
      <c r="D24" s="13">
        <v>1000</v>
      </c>
    </row>
    <row r="25" spans="1:4" ht="25.5">
      <c r="A25" s="11">
        <v>3</v>
      </c>
      <c r="B25" s="12" t="s">
        <v>12</v>
      </c>
      <c r="C25" s="19" t="s">
        <v>150</v>
      </c>
      <c r="D25" s="13">
        <v>14522.65</v>
      </c>
    </row>
    <row r="26" spans="1:4" ht="25.5">
      <c r="A26" s="11">
        <v>4</v>
      </c>
      <c r="B26" s="12" t="s">
        <v>16</v>
      </c>
      <c r="C26" s="19" t="s">
        <v>20</v>
      </c>
      <c r="D26" s="13">
        <v>1000</v>
      </c>
    </row>
    <row r="27" spans="1:4" ht="19.5" customHeight="1">
      <c r="A27" s="10"/>
      <c r="B27" s="32" t="s">
        <v>21</v>
      </c>
      <c r="C27" s="32"/>
      <c r="D27" s="15">
        <f>D23+D24+D25+D26</f>
        <v>18522.65</v>
      </c>
    </row>
    <row r="28" spans="1:4" ht="16.5" customHeight="1">
      <c r="A28" s="10"/>
      <c r="B28" s="27" t="s">
        <v>22</v>
      </c>
      <c r="C28" s="27"/>
      <c r="D28" s="27"/>
    </row>
    <row r="29" spans="1:4" ht="15.75">
      <c r="A29" s="11">
        <v>1</v>
      </c>
      <c r="B29" s="12" t="s">
        <v>9</v>
      </c>
      <c r="C29" s="19" t="s">
        <v>56</v>
      </c>
      <c r="D29" s="13">
        <v>2500</v>
      </c>
    </row>
    <row r="30" spans="1:4" ht="25.5">
      <c r="A30" s="11">
        <v>2</v>
      </c>
      <c r="B30" s="12" t="s">
        <v>64</v>
      </c>
      <c r="C30" s="19" t="s">
        <v>78</v>
      </c>
      <c r="D30" s="13">
        <v>4000</v>
      </c>
    </row>
    <row r="31" spans="1:4" ht="25.5">
      <c r="A31" s="11">
        <v>3</v>
      </c>
      <c r="B31" s="12" t="s">
        <v>15</v>
      </c>
      <c r="C31" s="19" t="s">
        <v>78</v>
      </c>
      <c r="D31" s="13">
        <v>2000</v>
      </c>
    </row>
    <row r="32" spans="1:4" ht="25.5">
      <c r="A32" s="11">
        <v>4</v>
      </c>
      <c r="B32" s="12" t="s">
        <v>15</v>
      </c>
      <c r="C32" s="19" t="s">
        <v>151</v>
      </c>
      <c r="D32" s="13">
        <v>1500</v>
      </c>
    </row>
    <row r="33" spans="1:4" ht="15.75">
      <c r="A33" s="11">
        <v>5</v>
      </c>
      <c r="B33" s="12" t="s">
        <v>12</v>
      </c>
      <c r="C33" s="19" t="s">
        <v>79</v>
      </c>
      <c r="D33" s="13">
        <v>10000</v>
      </c>
    </row>
    <row r="34" spans="1:4" ht="15.75">
      <c r="A34" s="11">
        <v>6</v>
      </c>
      <c r="B34" s="12" t="s">
        <v>29</v>
      </c>
      <c r="C34" s="19" t="s">
        <v>80</v>
      </c>
      <c r="D34" s="13">
        <v>3027.99</v>
      </c>
    </row>
    <row r="35" spans="1:4" ht="25.5">
      <c r="A35" s="11">
        <v>7</v>
      </c>
      <c r="B35" s="12" t="s">
        <v>16</v>
      </c>
      <c r="C35" s="19" t="s">
        <v>24</v>
      </c>
      <c r="D35" s="13">
        <v>1000</v>
      </c>
    </row>
    <row r="36" spans="1:4" ht="19.5" customHeight="1">
      <c r="A36" s="10"/>
      <c r="B36" s="32" t="s">
        <v>25</v>
      </c>
      <c r="C36" s="32"/>
      <c r="D36" s="15">
        <f>D29+D30+D31+D32+D33+D34+D35</f>
        <v>24027.989999999998</v>
      </c>
    </row>
    <row r="37" spans="1:4" ht="18.75" customHeight="1">
      <c r="A37" s="16"/>
      <c r="B37" s="27" t="s">
        <v>26</v>
      </c>
      <c r="C37" s="27"/>
      <c r="D37" s="27"/>
    </row>
    <row r="38" spans="1:4" ht="18" customHeight="1">
      <c r="A38" s="11">
        <v>1</v>
      </c>
      <c r="B38" s="12" t="s">
        <v>9</v>
      </c>
      <c r="C38" s="19" t="s">
        <v>81</v>
      </c>
      <c r="D38" s="13">
        <v>3000</v>
      </c>
    </row>
    <row r="39" spans="1:4" ht="18" customHeight="1">
      <c r="A39" s="11">
        <v>2</v>
      </c>
      <c r="B39" s="18" t="s">
        <v>39</v>
      </c>
      <c r="C39" s="19" t="s">
        <v>82</v>
      </c>
      <c r="D39" s="20">
        <v>12795.7</v>
      </c>
    </row>
    <row r="40" spans="1:4" ht="19.5" customHeight="1">
      <c r="A40" s="10"/>
      <c r="B40" s="32" t="s">
        <v>27</v>
      </c>
      <c r="C40" s="32"/>
      <c r="D40" s="15">
        <f>D38+D39</f>
        <v>15795.7</v>
      </c>
    </row>
    <row r="41" spans="1:4" ht="21" customHeight="1">
      <c r="A41" s="10"/>
      <c r="B41" s="27" t="s">
        <v>28</v>
      </c>
      <c r="C41" s="27"/>
      <c r="D41" s="27"/>
    </row>
    <row r="42" spans="1:4" ht="18" customHeight="1">
      <c r="A42" s="11">
        <v>1</v>
      </c>
      <c r="B42" s="12" t="s">
        <v>9</v>
      </c>
      <c r="C42" s="19" t="s">
        <v>83</v>
      </c>
      <c r="D42" s="13">
        <v>1200</v>
      </c>
    </row>
    <row r="43" spans="1:4" ht="18" customHeight="1">
      <c r="A43" s="11">
        <v>2</v>
      </c>
      <c r="B43" s="18" t="s">
        <v>39</v>
      </c>
      <c r="C43" s="19" t="s">
        <v>152</v>
      </c>
      <c r="D43" s="13">
        <v>8000</v>
      </c>
    </row>
    <row r="44" spans="1:4" ht="18" customHeight="1">
      <c r="A44" s="11">
        <v>3</v>
      </c>
      <c r="B44" s="18" t="s">
        <v>39</v>
      </c>
      <c r="C44" s="19" t="s">
        <v>153</v>
      </c>
      <c r="D44" s="13">
        <v>4400</v>
      </c>
    </row>
    <row r="45" spans="1:4" ht="25.5">
      <c r="A45" s="11">
        <v>4</v>
      </c>
      <c r="B45" s="18" t="s">
        <v>16</v>
      </c>
      <c r="C45" s="19" t="s">
        <v>53</v>
      </c>
      <c r="D45" s="14">
        <v>497.79</v>
      </c>
    </row>
    <row r="46" spans="1:4" ht="19.5" customHeight="1">
      <c r="A46" s="10"/>
      <c r="B46" s="32" t="s">
        <v>31</v>
      </c>
      <c r="C46" s="32"/>
      <c r="D46" s="15">
        <f>D42+D43+D44+D45</f>
        <v>14097.79</v>
      </c>
    </row>
    <row r="47" spans="1:4" ht="22.5" customHeight="1">
      <c r="A47" s="10"/>
      <c r="B47" s="27" t="s">
        <v>84</v>
      </c>
      <c r="C47" s="27"/>
      <c r="D47" s="27"/>
    </row>
    <row r="48" spans="1:4" ht="19.5" customHeight="1">
      <c r="A48" s="11">
        <v>1</v>
      </c>
      <c r="B48" s="18" t="s">
        <v>9</v>
      </c>
      <c r="C48" s="19" t="s">
        <v>154</v>
      </c>
      <c r="D48" s="20">
        <v>1500</v>
      </c>
    </row>
    <row r="49" spans="1:4" ht="18" customHeight="1">
      <c r="A49" s="11">
        <v>2</v>
      </c>
      <c r="B49" s="18" t="s">
        <v>15</v>
      </c>
      <c r="C49" s="19" t="s">
        <v>94</v>
      </c>
      <c r="D49" s="20">
        <v>3000</v>
      </c>
    </row>
    <row r="50" spans="1:4" ht="18" customHeight="1">
      <c r="A50" s="11">
        <v>3</v>
      </c>
      <c r="B50" s="18" t="s">
        <v>15</v>
      </c>
      <c r="C50" s="19" t="s">
        <v>156</v>
      </c>
      <c r="D50" s="20">
        <v>5000</v>
      </c>
    </row>
    <row r="51" spans="1:4" ht="18" customHeight="1">
      <c r="A51" s="11">
        <v>4</v>
      </c>
      <c r="B51" s="18" t="s">
        <v>12</v>
      </c>
      <c r="C51" s="19" t="s">
        <v>86</v>
      </c>
      <c r="D51" s="20">
        <v>5707.32</v>
      </c>
    </row>
    <row r="52" spans="1:4" ht="25.5">
      <c r="A52" s="11">
        <v>5</v>
      </c>
      <c r="B52" s="18" t="s">
        <v>16</v>
      </c>
      <c r="C52" s="19" t="s">
        <v>155</v>
      </c>
      <c r="D52" s="20">
        <v>1000</v>
      </c>
    </row>
    <row r="53" spans="1:4" ht="19.5" customHeight="1">
      <c r="A53" s="10"/>
      <c r="B53" s="32" t="s">
        <v>32</v>
      </c>
      <c r="C53" s="32"/>
      <c r="D53" s="15">
        <f>D48+D49+D50+D51+D52</f>
        <v>16207.32</v>
      </c>
    </row>
    <row r="54" spans="1:4" ht="24.75" customHeight="1">
      <c r="A54" s="10"/>
      <c r="B54" s="27" t="s">
        <v>85</v>
      </c>
      <c r="C54" s="27"/>
      <c r="D54" s="27"/>
    </row>
    <row r="55" spans="1:4" ht="25.5">
      <c r="A55" s="11">
        <v>1</v>
      </c>
      <c r="B55" s="12" t="s">
        <v>7</v>
      </c>
      <c r="C55" s="19" t="s">
        <v>87</v>
      </c>
      <c r="D55" s="13">
        <v>6000</v>
      </c>
    </row>
    <row r="56" spans="1:4" ht="19.5" customHeight="1">
      <c r="A56" s="11">
        <v>2</v>
      </c>
      <c r="B56" s="18" t="s">
        <v>39</v>
      </c>
      <c r="C56" s="19" t="s">
        <v>88</v>
      </c>
      <c r="D56" s="13">
        <v>4030.55</v>
      </c>
    </row>
    <row r="57" spans="1:4" ht="18" customHeight="1">
      <c r="A57" s="11">
        <v>3</v>
      </c>
      <c r="B57" s="12" t="s">
        <v>12</v>
      </c>
      <c r="C57" s="19" t="s">
        <v>89</v>
      </c>
      <c r="D57" s="13">
        <v>7000</v>
      </c>
    </row>
    <row r="58" spans="1:4" ht="18.75" customHeight="1">
      <c r="A58" s="16"/>
      <c r="B58" s="32" t="s">
        <v>34</v>
      </c>
      <c r="C58" s="32"/>
      <c r="D58" s="15">
        <f>D55+D56+D57</f>
        <v>17030.55</v>
      </c>
    </row>
    <row r="59" spans="1:4" ht="19.5" customHeight="1">
      <c r="A59" s="10"/>
      <c r="B59" s="27" t="s">
        <v>90</v>
      </c>
      <c r="C59" s="27"/>
      <c r="D59" s="27"/>
    </row>
    <row r="60" spans="1:4" ht="25.5">
      <c r="A60" s="11">
        <v>1</v>
      </c>
      <c r="B60" s="18" t="s">
        <v>9</v>
      </c>
      <c r="C60" s="19" t="s">
        <v>92</v>
      </c>
      <c r="D60" s="20">
        <v>13000</v>
      </c>
    </row>
    <row r="61" spans="1:4" ht="18" customHeight="1">
      <c r="A61" s="11">
        <v>2</v>
      </c>
      <c r="B61" s="18" t="s">
        <v>15</v>
      </c>
      <c r="C61" s="19" t="s">
        <v>93</v>
      </c>
      <c r="D61" s="13">
        <v>1000</v>
      </c>
    </row>
    <row r="62" spans="1:4" ht="42.75" customHeight="1">
      <c r="A62" s="11">
        <v>3</v>
      </c>
      <c r="B62" s="12" t="s">
        <v>65</v>
      </c>
      <c r="C62" s="19" t="s">
        <v>157</v>
      </c>
      <c r="D62" s="13">
        <v>9182.35</v>
      </c>
    </row>
    <row r="63" spans="1:4" ht="25.5">
      <c r="A63" s="11">
        <v>4</v>
      </c>
      <c r="B63" s="12" t="s">
        <v>16</v>
      </c>
      <c r="C63" s="19" t="s">
        <v>95</v>
      </c>
      <c r="D63" s="13">
        <v>1000</v>
      </c>
    </row>
    <row r="64" spans="1:4" ht="19.5" customHeight="1">
      <c r="A64" s="10"/>
      <c r="B64" s="32" t="s">
        <v>35</v>
      </c>
      <c r="C64" s="32"/>
      <c r="D64" s="15">
        <f>D60+D61+D62+D63</f>
        <v>24182.35</v>
      </c>
    </row>
    <row r="65" spans="1:4" ht="19.5" customHeight="1">
      <c r="A65" s="10"/>
      <c r="B65" s="27" t="s">
        <v>91</v>
      </c>
      <c r="C65" s="27"/>
      <c r="D65" s="27"/>
    </row>
    <row r="66" spans="1:4" ht="25.5">
      <c r="A66" s="11">
        <v>1</v>
      </c>
      <c r="B66" s="12" t="s">
        <v>36</v>
      </c>
      <c r="C66" s="19" t="s">
        <v>96</v>
      </c>
      <c r="D66" s="13">
        <v>12655.87</v>
      </c>
    </row>
    <row r="67" spans="1:4" ht="25.5">
      <c r="A67" s="11">
        <v>2</v>
      </c>
      <c r="B67" s="18" t="s">
        <v>9</v>
      </c>
      <c r="C67" s="19" t="s">
        <v>97</v>
      </c>
      <c r="D67" s="13">
        <v>2500</v>
      </c>
    </row>
    <row r="68" spans="1:4" ht="25.5">
      <c r="A68" s="11">
        <v>3</v>
      </c>
      <c r="B68" s="12" t="s">
        <v>16</v>
      </c>
      <c r="C68" s="19" t="s">
        <v>54</v>
      </c>
      <c r="D68" s="13">
        <v>1000</v>
      </c>
    </row>
    <row r="69" spans="1:4" ht="22.5" customHeight="1">
      <c r="A69" s="10"/>
      <c r="B69" s="32" t="s">
        <v>37</v>
      </c>
      <c r="C69" s="32"/>
      <c r="D69" s="15">
        <f>D66+D67+D68</f>
        <v>16155.87</v>
      </c>
    </row>
    <row r="70" spans="1:4" ht="18" customHeight="1">
      <c r="A70" s="10"/>
      <c r="B70" s="27" t="s">
        <v>134</v>
      </c>
      <c r="C70" s="27"/>
      <c r="D70" s="27"/>
    </row>
    <row r="71" spans="1:4" ht="17.25" customHeight="1">
      <c r="A71" s="11">
        <v>1</v>
      </c>
      <c r="B71" s="12" t="s">
        <v>9</v>
      </c>
      <c r="C71" s="19" t="s">
        <v>98</v>
      </c>
      <c r="D71" s="13">
        <v>5000</v>
      </c>
    </row>
    <row r="72" spans="1:4" ht="17.25" customHeight="1">
      <c r="A72" s="11">
        <v>2</v>
      </c>
      <c r="B72" s="12" t="s">
        <v>12</v>
      </c>
      <c r="C72" s="19" t="s">
        <v>99</v>
      </c>
      <c r="D72" s="13">
        <v>17410.57</v>
      </c>
    </row>
    <row r="73" spans="1:4" ht="25.5">
      <c r="A73" s="11">
        <v>3</v>
      </c>
      <c r="B73" s="12" t="s">
        <v>16</v>
      </c>
      <c r="C73" s="19" t="s">
        <v>100</v>
      </c>
      <c r="D73" s="13">
        <v>1000</v>
      </c>
    </row>
    <row r="74" spans="1:4" ht="23.25" customHeight="1">
      <c r="A74" s="10"/>
      <c r="B74" s="32" t="s">
        <v>38</v>
      </c>
      <c r="C74" s="32"/>
      <c r="D74" s="15">
        <f>D71+D72+D73</f>
        <v>23410.57</v>
      </c>
    </row>
    <row r="75" spans="1:4" ht="18.75" customHeight="1">
      <c r="A75" s="10"/>
      <c r="B75" s="27" t="s">
        <v>135</v>
      </c>
      <c r="C75" s="27"/>
      <c r="D75" s="27"/>
    </row>
    <row r="76" spans="1:4" ht="27" customHeight="1">
      <c r="A76" s="11">
        <v>1</v>
      </c>
      <c r="B76" s="12" t="s">
        <v>8</v>
      </c>
      <c r="C76" s="19" t="s">
        <v>158</v>
      </c>
      <c r="D76" s="13">
        <v>300</v>
      </c>
    </row>
    <row r="77" spans="1:4" ht="15.75">
      <c r="A77" s="11">
        <v>2</v>
      </c>
      <c r="B77" s="12" t="s">
        <v>33</v>
      </c>
      <c r="C77" s="19" t="s">
        <v>159</v>
      </c>
      <c r="D77" s="13">
        <v>5100</v>
      </c>
    </row>
    <row r="78" spans="1:4" ht="18" customHeight="1">
      <c r="A78" s="11">
        <v>3</v>
      </c>
      <c r="B78" s="12" t="s">
        <v>23</v>
      </c>
      <c r="C78" s="19" t="s">
        <v>161</v>
      </c>
      <c r="D78" s="13">
        <v>200</v>
      </c>
    </row>
    <row r="79" spans="1:4" ht="20.25" customHeight="1">
      <c r="A79" s="11">
        <v>4</v>
      </c>
      <c r="B79" s="12" t="s">
        <v>29</v>
      </c>
      <c r="C79" s="19" t="s">
        <v>160</v>
      </c>
      <c r="D79" s="13">
        <v>21309.29</v>
      </c>
    </row>
    <row r="80" spans="1:4" ht="21" customHeight="1">
      <c r="A80" s="10"/>
      <c r="B80" s="32" t="s">
        <v>40</v>
      </c>
      <c r="C80" s="32"/>
      <c r="D80" s="15">
        <f>D76+D77+D78+D79</f>
        <v>26909.29</v>
      </c>
    </row>
    <row r="81" spans="1:4" ht="22.5" customHeight="1">
      <c r="A81" s="10"/>
      <c r="B81" s="27" t="s">
        <v>136</v>
      </c>
      <c r="C81" s="27"/>
      <c r="D81" s="27"/>
    </row>
    <row r="82" spans="1:4" ht="15.75">
      <c r="A82" s="11">
        <v>1</v>
      </c>
      <c r="B82" s="12" t="s">
        <v>36</v>
      </c>
      <c r="C82" s="19" t="s">
        <v>101</v>
      </c>
      <c r="D82" s="13">
        <v>5500</v>
      </c>
    </row>
    <row r="83" spans="1:4" ht="15.75">
      <c r="A83" s="11">
        <v>2</v>
      </c>
      <c r="B83" s="12" t="s">
        <v>39</v>
      </c>
      <c r="C83" s="19" t="s">
        <v>102</v>
      </c>
      <c r="D83" s="13">
        <v>8824.74</v>
      </c>
    </row>
    <row r="84" spans="1:4" ht="15.75">
      <c r="A84" s="11">
        <v>3</v>
      </c>
      <c r="B84" s="12" t="s">
        <v>33</v>
      </c>
      <c r="C84" s="19" t="s">
        <v>162</v>
      </c>
      <c r="D84" s="13">
        <v>500</v>
      </c>
    </row>
    <row r="85" spans="1:4" ht="15.75">
      <c r="A85" s="11">
        <v>4</v>
      </c>
      <c r="B85" s="12" t="s">
        <v>30</v>
      </c>
      <c r="C85" s="19" t="s">
        <v>103</v>
      </c>
      <c r="D85" s="14">
        <v>1000</v>
      </c>
    </row>
    <row r="86" spans="1:4" ht="31.5" customHeight="1">
      <c r="A86" s="11">
        <v>5</v>
      </c>
      <c r="B86" s="12" t="s">
        <v>16</v>
      </c>
      <c r="C86" s="19" t="s">
        <v>163</v>
      </c>
      <c r="D86" s="13">
        <v>1000</v>
      </c>
    </row>
    <row r="87" spans="1:4" ht="20.25" customHeight="1">
      <c r="A87" s="10"/>
      <c r="B87" s="32" t="s">
        <v>41</v>
      </c>
      <c r="C87" s="32"/>
      <c r="D87" s="15">
        <f>D82+D83+D84+D85+D86</f>
        <v>16824.739999999998</v>
      </c>
    </row>
    <row r="88" spans="1:4" ht="20.25" customHeight="1">
      <c r="A88" s="10"/>
      <c r="B88" s="27" t="s">
        <v>137</v>
      </c>
      <c r="C88" s="27"/>
      <c r="D88" s="27"/>
    </row>
    <row r="89" spans="1:4" ht="15.75">
      <c r="A89" s="11">
        <v>1</v>
      </c>
      <c r="B89" s="12" t="s">
        <v>36</v>
      </c>
      <c r="C89" s="19" t="s">
        <v>164</v>
      </c>
      <c r="D89" s="13">
        <v>5000</v>
      </c>
    </row>
    <row r="90" spans="1:4" ht="20.25" customHeight="1">
      <c r="A90" s="11">
        <v>2</v>
      </c>
      <c r="B90" s="12" t="s">
        <v>66</v>
      </c>
      <c r="C90" s="19" t="s">
        <v>104</v>
      </c>
      <c r="D90" s="13">
        <v>6000</v>
      </c>
    </row>
    <row r="91" spans="1:4" ht="15.75">
      <c r="A91" s="11">
        <v>3</v>
      </c>
      <c r="B91" s="12" t="s">
        <v>8</v>
      </c>
      <c r="C91" s="19" t="s">
        <v>105</v>
      </c>
      <c r="D91" s="13">
        <v>1000</v>
      </c>
    </row>
    <row r="92" spans="1:4" ht="15.75">
      <c r="A92" s="11">
        <v>4</v>
      </c>
      <c r="B92" s="12" t="s">
        <v>15</v>
      </c>
      <c r="C92" s="19" t="s">
        <v>57</v>
      </c>
      <c r="D92" s="14">
        <v>500</v>
      </c>
    </row>
    <row r="93" spans="1:4" ht="29.25" customHeight="1">
      <c r="A93" s="11">
        <v>5</v>
      </c>
      <c r="B93" s="12" t="s">
        <v>12</v>
      </c>
      <c r="C93" s="19" t="s">
        <v>165</v>
      </c>
      <c r="D93" s="13">
        <v>4159.47</v>
      </c>
    </row>
    <row r="94" spans="1:4" ht="15.75">
      <c r="A94" s="11">
        <v>6</v>
      </c>
      <c r="B94" s="12" t="s">
        <v>12</v>
      </c>
      <c r="C94" s="19" t="s">
        <v>106</v>
      </c>
      <c r="D94" s="14">
        <v>5000</v>
      </c>
    </row>
    <row r="95" spans="1:4" ht="25.5">
      <c r="A95" s="11">
        <v>7</v>
      </c>
      <c r="B95" s="12" t="s">
        <v>23</v>
      </c>
      <c r="C95" s="19" t="s">
        <v>107</v>
      </c>
      <c r="D95" s="13">
        <v>2000</v>
      </c>
    </row>
    <row r="96" spans="1:4" ht="30" customHeight="1">
      <c r="A96" s="11">
        <v>8</v>
      </c>
      <c r="B96" s="12" t="s">
        <v>30</v>
      </c>
      <c r="C96" s="19" t="s">
        <v>108</v>
      </c>
      <c r="D96" s="14">
        <v>2800</v>
      </c>
    </row>
    <row r="97" spans="1:4" ht="29.25" customHeight="1">
      <c r="A97" s="11">
        <v>9</v>
      </c>
      <c r="B97" s="12" t="s">
        <v>16</v>
      </c>
      <c r="C97" s="19" t="s">
        <v>42</v>
      </c>
      <c r="D97" s="13">
        <v>1000</v>
      </c>
    </row>
    <row r="98" spans="1:4" ht="25.5">
      <c r="A98" s="11">
        <v>10</v>
      </c>
      <c r="B98" s="12" t="s">
        <v>67</v>
      </c>
      <c r="C98" s="19" t="s">
        <v>166</v>
      </c>
      <c r="D98" s="13">
        <v>3000</v>
      </c>
    </row>
    <row r="99" spans="1:4" ht="21" customHeight="1">
      <c r="A99" s="11"/>
      <c r="B99" s="32" t="s">
        <v>43</v>
      </c>
      <c r="C99" s="32"/>
      <c r="D99" s="15">
        <f>D89+D90+D91+D92+D93+D94+D95+D96+D97+D98</f>
        <v>30459.47</v>
      </c>
    </row>
    <row r="100" spans="1:4" ht="21.75" customHeight="1">
      <c r="A100" s="11"/>
      <c r="B100" s="27" t="s">
        <v>138</v>
      </c>
      <c r="C100" s="27"/>
      <c r="D100" s="27"/>
    </row>
    <row r="101" spans="1:4" ht="24.75" customHeight="1">
      <c r="A101" s="11">
        <v>1</v>
      </c>
      <c r="B101" s="12" t="s">
        <v>8</v>
      </c>
      <c r="C101" s="19" t="s">
        <v>167</v>
      </c>
      <c r="D101" s="22">
        <v>1700</v>
      </c>
    </row>
    <row r="102" spans="1:4" ht="15.75">
      <c r="A102" s="11">
        <v>2</v>
      </c>
      <c r="B102" s="12" t="s">
        <v>9</v>
      </c>
      <c r="C102" s="19" t="s">
        <v>109</v>
      </c>
      <c r="D102" s="22">
        <v>700</v>
      </c>
    </row>
    <row r="103" spans="1:4" ht="15.75">
      <c r="A103" s="11">
        <v>3</v>
      </c>
      <c r="B103" s="12" t="s">
        <v>33</v>
      </c>
      <c r="C103" s="19" t="s">
        <v>110</v>
      </c>
      <c r="D103" s="20">
        <v>500</v>
      </c>
    </row>
    <row r="104" spans="1:4" ht="25.5">
      <c r="A104" s="11">
        <v>4</v>
      </c>
      <c r="B104" s="12" t="s">
        <v>15</v>
      </c>
      <c r="C104" s="19" t="s">
        <v>111</v>
      </c>
      <c r="D104" s="20">
        <v>2200</v>
      </c>
    </row>
    <row r="105" spans="1:4" ht="25.5">
      <c r="A105" s="11">
        <v>5</v>
      </c>
      <c r="B105" s="12" t="s">
        <v>15</v>
      </c>
      <c r="C105" s="19" t="s">
        <v>112</v>
      </c>
      <c r="D105" s="22">
        <v>2000</v>
      </c>
    </row>
    <row r="106" spans="1:4" ht="19.5" customHeight="1">
      <c r="A106" s="11">
        <v>6</v>
      </c>
      <c r="B106" s="12" t="s">
        <v>15</v>
      </c>
      <c r="C106" s="19" t="s">
        <v>113</v>
      </c>
      <c r="D106" s="22">
        <v>2666.67</v>
      </c>
    </row>
    <row r="107" spans="1:4" ht="25.5">
      <c r="A107" s="11">
        <v>7</v>
      </c>
      <c r="B107" s="12" t="s">
        <v>12</v>
      </c>
      <c r="C107" s="19" t="s">
        <v>114</v>
      </c>
      <c r="D107" s="20">
        <v>5000</v>
      </c>
    </row>
    <row r="108" spans="1:4" ht="15.75">
      <c r="A108" s="10"/>
      <c r="B108" s="32" t="s">
        <v>44</v>
      </c>
      <c r="C108" s="32"/>
      <c r="D108" s="15">
        <f>D101+D102+D103+D104+D105+D106+D107</f>
        <v>14766.67</v>
      </c>
    </row>
    <row r="109" spans="1:4" ht="15.75">
      <c r="A109" s="10"/>
      <c r="B109" s="27" t="s">
        <v>139</v>
      </c>
      <c r="C109" s="27"/>
      <c r="D109" s="27"/>
    </row>
    <row r="110" spans="1:4" ht="27.75" customHeight="1">
      <c r="A110" s="11">
        <v>1</v>
      </c>
      <c r="B110" s="12" t="s">
        <v>36</v>
      </c>
      <c r="C110" s="19" t="s">
        <v>118</v>
      </c>
      <c r="D110" s="13">
        <v>15000</v>
      </c>
    </row>
    <row r="111" spans="1:4" ht="15.75">
      <c r="A111" s="11">
        <v>2</v>
      </c>
      <c r="B111" s="12" t="s">
        <v>9</v>
      </c>
      <c r="C111" s="19" t="s">
        <v>117</v>
      </c>
      <c r="D111" s="13">
        <v>10000</v>
      </c>
    </row>
    <row r="112" spans="1:4" ht="25.5">
      <c r="A112" s="11">
        <v>3</v>
      </c>
      <c r="B112" s="12" t="s">
        <v>39</v>
      </c>
      <c r="C112" s="19" t="s">
        <v>116</v>
      </c>
      <c r="D112" s="13">
        <v>22451.8</v>
      </c>
    </row>
    <row r="113" spans="1:4" ht="25.5">
      <c r="A113" s="11">
        <v>4</v>
      </c>
      <c r="B113" s="12" t="s">
        <v>16</v>
      </c>
      <c r="C113" s="19" t="s">
        <v>115</v>
      </c>
      <c r="D113" s="13">
        <v>4000</v>
      </c>
    </row>
    <row r="114" spans="1:4" ht="19.5" customHeight="1">
      <c r="A114" s="10"/>
      <c r="B114" s="32" t="s">
        <v>45</v>
      </c>
      <c r="C114" s="32"/>
      <c r="D114" s="15">
        <f>D110+D111+D112+D113</f>
        <v>51451.8</v>
      </c>
    </row>
    <row r="115" spans="1:4" ht="23.25" customHeight="1">
      <c r="A115" s="10"/>
      <c r="B115" s="27" t="s">
        <v>140</v>
      </c>
      <c r="C115" s="27"/>
      <c r="D115" s="27"/>
    </row>
    <row r="116" spans="1:4" ht="15.75">
      <c r="A116" s="11">
        <v>1</v>
      </c>
      <c r="B116" s="12" t="s">
        <v>8</v>
      </c>
      <c r="C116" s="19" t="s">
        <v>119</v>
      </c>
      <c r="D116" s="14">
        <v>150</v>
      </c>
    </row>
    <row r="117" spans="1:4" ht="15.75">
      <c r="A117" s="11">
        <v>2</v>
      </c>
      <c r="B117" s="12" t="s">
        <v>9</v>
      </c>
      <c r="C117" s="19" t="s">
        <v>119</v>
      </c>
      <c r="D117" s="13">
        <v>2850</v>
      </c>
    </row>
    <row r="118" spans="1:4" ht="15.75">
      <c r="A118" s="11">
        <v>3</v>
      </c>
      <c r="B118" s="12" t="s">
        <v>33</v>
      </c>
      <c r="C118" s="19" t="s">
        <v>169</v>
      </c>
      <c r="D118" s="13">
        <f>9878.93-9278.93</f>
        <v>600</v>
      </c>
    </row>
    <row r="119" spans="1:4" ht="25.5">
      <c r="A119" s="11">
        <v>4</v>
      </c>
      <c r="B119" s="12" t="s">
        <v>15</v>
      </c>
      <c r="C119" s="19" t="s">
        <v>168</v>
      </c>
      <c r="D119" s="13">
        <f>3000+6878.93</f>
        <v>9878.93</v>
      </c>
    </row>
    <row r="120" spans="1:4" ht="24" customHeight="1">
      <c r="A120" s="11">
        <v>5</v>
      </c>
      <c r="B120" s="12" t="s">
        <v>15</v>
      </c>
      <c r="C120" s="19" t="s">
        <v>174</v>
      </c>
      <c r="D120" s="13">
        <v>140</v>
      </c>
    </row>
    <row r="121" spans="1:4" ht="15.75">
      <c r="A121" s="11">
        <v>6</v>
      </c>
      <c r="B121" s="12" t="s">
        <v>15</v>
      </c>
      <c r="C121" s="19" t="s">
        <v>120</v>
      </c>
      <c r="D121" s="13">
        <f>740+2260</f>
        <v>3000</v>
      </c>
    </row>
    <row r="122" spans="1:4" ht="19.5" customHeight="1">
      <c r="A122" s="10"/>
      <c r="B122" s="32" t="s">
        <v>46</v>
      </c>
      <c r="C122" s="32"/>
      <c r="D122" s="15">
        <f>D116+D117+D118+D119+D120+D121</f>
        <v>16618.93</v>
      </c>
    </row>
    <row r="123" spans="1:4" ht="18.75" customHeight="1">
      <c r="A123" s="10"/>
      <c r="B123" s="27" t="s">
        <v>141</v>
      </c>
      <c r="C123" s="27"/>
      <c r="D123" s="27"/>
    </row>
    <row r="124" spans="1:4" ht="15.75">
      <c r="A124" s="11">
        <v>1</v>
      </c>
      <c r="B124" s="12" t="s">
        <v>65</v>
      </c>
      <c r="C124" s="19" t="s">
        <v>121</v>
      </c>
      <c r="D124" s="13">
        <v>16030.55</v>
      </c>
    </row>
    <row r="125" spans="1:4" ht="25.5">
      <c r="A125" s="11">
        <v>2</v>
      </c>
      <c r="B125" s="12" t="s">
        <v>16</v>
      </c>
      <c r="C125" s="19" t="s">
        <v>122</v>
      </c>
      <c r="D125" s="13">
        <v>1000</v>
      </c>
    </row>
    <row r="126" spans="1:4" ht="19.5" customHeight="1">
      <c r="A126" s="10"/>
      <c r="B126" s="32" t="s">
        <v>47</v>
      </c>
      <c r="C126" s="32"/>
      <c r="D126" s="15">
        <f>D124+D125</f>
        <v>17030.55</v>
      </c>
    </row>
    <row r="127" spans="1:4" ht="21" customHeight="1">
      <c r="A127" s="10"/>
      <c r="B127" s="27" t="s">
        <v>142</v>
      </c>
      <c r="C127" s="27"/>
      <c r="D127" s="27"/>
    </row>
    <row r="128" spans="1:4" ht="25.5">
      <c r="A128" s="11">
        <v>1</v>
      </c>
      <c r="B128" s="12" t="s">
        <v>66</v>
      </c>
      <c r="C128" s="19" t="s">
        <v>123</v>
      </c>
      <c r="D128" s="13">
        <v>2000</v>
      </c>
    </row>
    <row r="129" spans="1:4" ht="30.75" customHeight="1">
      <c r="A129" s="11">
        <v>2</v>
      </c>
      <c r="B129" s="12" t="s">
        <v>68</v>
      </c>
      <c r="C129" s="19" t="s">
        <v>170</v>
      </c>
      <c r="D129" s="14">
        <v>1500</v>
      </c>
    </row>
    <row r="130" spans="1:4" ht="27" customHeight="1">
      <c r="A130" s="11">
        <v>3</v>
      </c>
      <c r="B130" s="12" t="s">
        <v>39</v>
      </c>
      <c r="C130" s="19" t="s">
        <v>124</v>
      </c>
      <c r="D130" s="13">
        <v>19615</v>
      </c>
    </row>
    <row r="131" spans="1:4" ht="25.5">
      <c r="A131" s="11">
        <v>4</v>
      </c>
      <c r="B131" s="12" t="s">
        <v>15</v>
      </c>
      <c r="C131" s="19" t="s">
        <v>125</v>
      </c>
      <c r="D131" s="13">
        <v>1000</v>
      </c>
    </row>
    <row r="132" spans="1:4" ht="18.75" customHeight="1">
      <c r="A132" s="11">
        <v>5</v>
      </c>
      <c r="B132" s="12" t="s">
        <v>23</v>
      </c>
      <c r="C132" s="19" t="s">
        <v>126</v>
      </c>
      <c r="D132" s="13">
        <v>2000</v>
      </c>
    </row>
    <row r="133" spans="1:4" ht="25.5">
      <c r="A133" s="11">
        <v>6</v>
      </c>
      <c r="B133" s="12" t="s">
        <v>16</v>
      </c>
      <c r="C133" s="19" t="s">
        <v>71</v>
      </c>
      <c r="D133" s="13">
        <v>1000</v>
      </c>
    </row>
    <row r="134" spans="1:4" ht="19.5" customHeight="1">
      <c r="A134" s="10"/>
      <c r="B134" s="32" t="s">
        <v>48</v>
      </c>
      <c r="C134" s="32"/>
      <c r="D134" s="15">
        <f>D128+D129+D130+D131+D132+D133</f>
        <v>27115</v>
      </c>
    </row>
    <row r="135" spans="1:4" ht="20.25" customHeight="1">
      <c r="A135" s="10"/>
      <c r="B135" s="27" t="s">
        <v>143</v>
      </c>
      <c r="C135" s="27"/>
      <c r="D135" s="27"/>
    </row>
    <row r="136" spans="1:4" ht="21.75" customHeight="1">
      <c r="A136" s="11">
        <v>1</v>
      </c>
      <c r="B136" s="12" t="s">
        <v>8</v>
      </c>
      <c r="C136" s="19" t="s">
        <v>127</v>
      </c>
      <c r="D136" s="13">
        <v>200</v>
      </c>
    </row>
    <row r="137" spans="1:4" ht="21.75" customHeight="1">
      <c r="A137" s="11">
        <v>3</v>
      </c>
      <c r="B137" s="12" t="s">
        <v>12</v>
      </c>
      <c r="C137" s="19" t="s">
        <v>128</v>
      </c>
      <c r="D137" s="13">
        <v>18000</v>
      </c>
    </row>
    <row r="138" spans="1:4" ht="15.75">
      <c r="A138" s="11">
        <v>4</v>
      </c>
      <c r="B138" s="12" t="s">
        <v>12</v>
      </c>
      <c r="C138" s="19" t="s">
        <v>63</v>
      </c>
      <c r="D138" s="13">
        <v>2161.21</v>
      </c>
    </row>
    <row r="139" spans="1:4" ht="21.75" customHeight="1">
      <c r="A139" s="11">
        <v>6</v>
      </c>
      <c r="B139" s="12" t="s">
        <v>16</v>
      </c>
      <c r="C139" s="19" t="s">
        <v>129</v>
      </c>
      <c r="D139" s="13">
        <v>300</v>
      </c>
    </row>
    <row r="140" spans="1:4" ht="25.5">
      <c r="A140" s="11">
        <v>7</v>
      </c>
      <c r="B140" s="12" t="s">
        <v>16</v>
      </c>
      <c r="C140" s="19" t="s">
        <v>70</v>
      </c>
      <c r="D140" s="13">
        <v>1000</v>
      </c>
    </row>
    <row r="141" spans="1:4" ht="19.5" customHeight="1">
      <c r="A141" s="10"/>
      <c r="B141" s="32" t="s">
        <v>49</v>
      </c>
      <c r="C141" s="32"/>
      <c r="D141" s="15">
        <f>D136+D137+D138+D139+D140</f>
        <v>21661.21</v>
      </c>
    </row>
    <row r="142" spans="1:4" ht="15.75">
      <c r="A142" s="10"/>
      <c r="B142" s="27" t="s">
        <v>144</v>
      </c>
      <c r="C142" s="27"/>
      <c r="D142" s="27"/>
    </row>
    <row r="143" spans="1:4" ht="21.75" customHeight="1">
      <c r="A143" s="11">
        <v>1</v>
      </c>
      <c r="B143" s="12" t="s">
        <v>8</v>
      </c>
      <c r="C143" s="19" t="s">
        <v>130</v>
      </c>
      <c r="D143" s="23">
        <v>300</v>
      </c>
    </row>
    <row r="144" spans="1:4" ht="21.75" customHeight="1">
      <c r="A144" s="11">
        <v>2</v>
      </c>
      <c r="B144" s="12" t="s">
        <v>9</v>
      </c>
      <c r="C144" s="19" t="s">
        <v>58</v>
      </c>
      <c r="D144" s="23">
        <v>1500</v>
      </c>
    </row>
    <row r="145" spans="1:4" ht="21.75" customHeight="1">
      <c r="A145" s="11">
        <v>3</v>
      </c>
      <c r="B145" s="12" t="s">
        <v>64</v>
      </c>
      <c r="C145" s="19" t="s">
        <v>131</v>
      </c>
      <c r="D145" s="23">
        <v>13907.32</v>
      </c>
    </row>
    <row r="146" spans="1:4" ht="25.5">
      <c r="A146" s="11">
        <v>4</v>
      </c>
      <c r="B146" s="12" t="s">
        <v>16</v>
      </c>
      <c r="C146" s="19" t="s">
        <v>69</v>
      </c>
      <c r="D146" s="23">
        <v>500</v>
      </c>
    </row>
    <row r="147" spans="1:4" ht="19.5" customHeight="1">
      <c r="A147" s="10"/>
      <c r="B147" s="32" t="s">
        <v>50</v>
      </c>
      <c r="C147" s="32"/>
      <c r="D147" s="15">
        <f>D143+D144+D145+D146</f>
        <v>16207.32</v>
      </c>
    </row>
    <row r="148" spans="1:4" ht="15.75">
      <c r="A148" s="10"/>
      <c r="B148" s="27" t="s">
        <v>145</v>
      </c>
      <c r="C148" s="27"/>
      <c r="D148" s="27"/>
    </row>
    <row r="149" spans="1:4" ht="25.5">
      <c r="A149" s="11">
        <v>1</v>
      </c>
      <c r="B149" s="12" t="s">
        <v>7</v>
      </c>
      <c r="C149" s="19" t="s">
        <v>171</v>
      </c>
      <c r="D149" s="13">
        <v>8000</v>
      </c>
    </row>
    <row r="150" spans="1:4" ht="34.5" customHeight="1">
      <c r="A150" s="11">
        <v>2</v>
      </c>
      <c r="B150" s="12" t="s">
        <v>7</v>
      </c>
      <c r="C150" s="19" t="s">
        <v>172</v>
      </c>
      <c r="D150" s="13">
        <v>2468.76</v>
      </c>
    </row>
    <row r="151" spans="1:4" ht="31.5" customHeight="1">
      <c r="A151" s="11">
        <v>3</v>
      </c>
      <c r="B151" s="12" t="s">
        <v>9</v>
      </c>
      <c r="C151" s="19" t="s">
        <v>132</v>
      </c>
      <c r="D151" s="14">
        <v>800</v>
      </c>
    </row>
    <row r="152" spans="1:4" ht="25.5">
      <c r="A152" s="11">
        <v>4</v>
      </c>
      <c r="B152" s="12" t="s">
        <v>15</v>
      </c>
      <c r="C152" s="19" t="s">
        <v>133</v>
      </c>
      <c r="D152" s="13">
        <v>1200</v>
      </c>
    </row>
    <row r="153" spans="1:4" ht="25.5">
      <c r="A153" s="11">
        <v>5</v>
      </c>
      <c r="B153" s="12" t="s">
        <v>16</v>
      </c>
      <c r="C153" s="19" t="s">
        <v>72</v>
      </c>
      <c r="D153" s="13">
        <v>600</v>
      </c>
    </row>
    <row r="154" spans="1:4" ht="15.75">
      <c r="A154" s="10"/>
      <c r="B154" s="32" t="s">
        <v>51</v>
      </c>
      <c r="C154" s="32"/>
      <c r="D154" s="15">
        <f>D149+D150+D151+D152+D153</f>
        <v>13068.76</v>
      </c>
    </row>
    <row r="155" spans="1:5" ht="20.25" customHeight="1">
      <c r="A155" s="10"/>
      <c r="B155" s="33" t="s">
        <v>59</v>
      </c>
      <c r="C155" s="33"/>
      <c r="D155" s="17">
        <f>D11+D14+D21+D27+D36+D40+D46+D53+D58+D64+D69+D74+D80+D87+D99+D108+D114+D122+D126+D134+D141+D147+D154</f>
        <v>484675.89</v>
      </c>
      <c r="E155" s="1"/>
    </row>
    <row r="156" spans="1:4" ht="15.75">
      <c r="A156" s="28" t="s">
        <v>60</v>
      </c>
      <c r="B156" s="29"/>
      <c r="C156" s="21" t="s">
        <v>61</v>
      </c>
      <c r="D156" s="17">
        <f>D155-D157</f>
        <v>235639.73000000007</v>
      </c>
    </row>
    <row r="157" spans="1:4" ht="15.75">
      <c r="A157" s="30"/>
      <c r="B157" s="31"/>
      <c r="C157" s="21" t="s">
        <v>62</v>
      </c>
      <c r="D157" s="17">
        <f>D7+D13+D16+D25+D33+D39+D43+D44+D51+D56+D57+D62+D72+D83+D93+D94+D107+D112+D124+D130+D137+D138</f>
        <v>249036.15999999995</v>
      </c>
    </row>
    <row r="158" ht="12.75">
      <c r="A158" s="5" t="s">
        <v>1</v>
      </c>
    </row>
    <row r="159" spans="1:13" ht="12.75">
      <c r="A159" s="5" t="s">
        <v>175</v>
      </c>
      <c r="C159" s="2"/>
      <c r="D159" s="26"/>
      <c r="E159" s="2"/>
      <c r="F159" s="2"/>
      <c r="G159" s="2"/>
      <c r="H159" s="2"/>
      <c r="I159" s="2"/>
      <c r="J159" s="2"/>
      <c r="K159" s="2"/>
      <c r="L159" s="2"/>
      <c r="M159" s="2"/>
    </row>
    <row r="160" spans="3:13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3:13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3:13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3:13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3:13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3:13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3:13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3:13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3:13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3:13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3:13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3:13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</sheetData>
  <sheetProtection/>
  <autoFilter ref="A5:D160"/>
  <mergeCells count="50">
    <mergeCell ref="A2:D2"/>
    <mergeCell ref="A3:D3"/>
    <mergeCell ref="B22:D22"/>
    <mergeCell ref="B27:C27"/>
    <mergeCell ref="B28:D28"/>
    <mergeCell ref="B6:D6"/>
    <mergeCell ref="B11:C11"/>
    <mergeCell ref="B12:D12"/>
    <mergeCell ref="B14:C14"/>
    <mergeCell ref="B15:D15"/>
    <mergeCell ref="B21:C21"/>
    <mergeCell ref="B36:C36"/>
    <mergeCell ref="B37:D37"/>
    <mergeCell ref="B40:C40"/>
    <mergeCell ref="B41:D41"/>
    <mergeCell ref="B46:C46"/>
    <mergeCell ref="B47:D47"/>
    <mergeCell ref="B53:C53"/>
    <mergeCell ref="B54:D54"/>
    <mergeCell ref="B58:C58"/>
    <mergeCell ref="B59:D59"/>
    <mergeCell ref="B64:C64"/>
    <mergeCell ref="B65:D65"/>
    <mergeCell ref="B69:C69"/>
    <mergeCell ref="B70:D70"/>
    <mergeCell ref="B74:C74"/>
    <mergeCell ref="B75:D75"/>
    <mergeCell ref="B80:C80"/>
    <mergeCell ref="B81:D81"/>
    <mergeCell ref="B87:C87"/>
    <mergeCell ref="B88:D88"/>
    <mergeCell ref="B99:C99"/>
    <mergeCell ref="B100:D100"/>
    <mergeCell ref="B108:C108"/>
    <mergeCell ref="B109:D109"/>
    <mergeCell ref="B114:C114"/>
    <mergeCell ref="B115:D115"/>
    <mergeCell ref="B122:C122"/>
    <mergeCell ref="B123:D123"/>
    <mergeCell ref="B126:C126"/>
    <mergeCell ref="B127:D127"/>
    <mergeCell ref="A156:B157"/>
    <mergeCell ref="B134:C134"/>
    <mergeCell ref="B155:C155"/>
    <mergeCell ref="B135:D135"/>
    <mergeCell ref="B141:C141"/>
    <mergeCell ref="B142:D142"/>
    <mergeCell ref="B147:C147"/>
    <mergeCell ref="B148:D148"/>
    <mergeCell ref="B154:C1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Agata Naumowicz</cp:lastModifiedBy>
  <cp:lastPrinted>2022-02-01T13:23:45Z</cp:lastPrinted>
  <dcterms:created xsi:type="dcterms:W3CDTF">2013-04-10T13:41:04Z</dcterms:created>
  <dcterms:modified xsi:type="dcterms:W3CDTF">2022-02-01T13:23:53Z</dcterms:modified>
  <cp:category/>
  <cp:version/>
  <cp:contentType/>
  <cp:contentStatus/>
</cp:coreProperties>
</file>