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programy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<sst xmlns="http://schemas.openxmlformats.org/spreadsheetml/2006/main" count="122" uniqueCount="62">
  <si>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</si>
  <si>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</si>
  <si>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</si>
  <si>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</si>
  <si>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</si>
  <si>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</si>
  <si>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</si>
  <si>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</si>
  <si>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</si>
  <si>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</si>
  <si>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</si>
  <si>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</si>
  <si>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</si>
  <si>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</si>
  <si>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</si>
  <si>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</si>
  <si>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</si>
  <si>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</si>
  <si>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</si>
  <si>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</si>
  <si>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</si>
  <si>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</si>
  <si>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</si>
  <si>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</si>
  <si>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</si>
  <si>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</si>
  <si>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</si>
  <si>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</si>
  <si>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</si>
  <si>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</si>
  <si>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</si>
  <si>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1.4</t>
  </si>
  <si>
    <t>1.6</t>
  </si>
  <si>
    <t xml:space="preserve"> 2.  Wydatki bieżące </t>
  </si>
  <si>
    <t>1.2</t>
  </si>
  <si>
    <t>2016 r.</t>
  </si>
  <si>
    <t>600-60016</t>
  </si>
  <si>
    <t>2018 r.</t>
  </si>
  <si>
    <t>2017 r.</t>
  </si>
  <si>
    <t>926-92695</t>
  </si>
  <si>
    <t>Program Rozwoju Obszarów Wiejskich na lata  2014-2020 , Zagospodarowanie części działki nr 643/23 na cele rekreacyjno-sportowe w miejscowości Piecki</t>
  </si>
  <si>
    <t>Sporządziła: Agata Naumowicz</t>
  </si>
  <si>
    <t>900-90002</t>
  </si>
  <si>
    <t>Program Operacyjny Polska Cyfrowa na lata 2014-2020, Ja w Internecie. Program szkoleniowy w zakresie rozowoju kompetencji cyfrowych.</t>
  </si>
  <si>
    <t>801-80195</t>
  </si>
  <si>
    <t>2019 rok</t>
  </si>
  <si>
    <t>2019 r.***</t>
  </si>
  <si>
    <t>900-90095</t>
  </si>
  <si>
    <t>Program Rozwoju Obszarów Wiejskich na lata 2014-2020 , Przebudowa drogi w miejscowości Krutyń - działka nr 151/14</t>
  </si>
  <si>
    <t>Program Operacyjny Rybactwo i Morze na lata 2014-2020, Zagospodarowanie rekreacyjnych obszarów przestrzeni publicznej w Pieckach - etap I</t>
  </si>
  <si>
    <t>Program Rozwoju Obszarów Wiejskich na lata  2014-2020 , Zagospodarowanie rekreacyjnych obszarów obszarów przestrzeni publicznej w Pieckach - etap III</t>
  </si>
  <si>
    <t>1.3</t>
  </si>
  <si>
    <t>1.5</t>
  </si>
  <si>
    <t>Program Rozwoju Obszarów Wiejskich na lata  2014-2020,  Przebudowa ulicy Rolnej w Pieckach</t>
  </si>
  <si>
    <t>Regionalny Program Operacyjny Warmia i Mazury na lata 2014-2020, Budowa Punktu Selektywnej Zbiórki Odpadów Komunalnych w Pieckach</t>
  </si>
  <si>
    <t>2.1</t>
  </si>
  <si>
    <t>2.2</t>
  </si>
  <si>
    <t>Regionalny Program Operacyjny Warmia i Mazury na lata 2014-2020, Wsparcie osób sprawujących opiekę nad dziećmi do lat 3 w Gminie Piecki</t>
  </si>
  <si>
    <t>855-85506</t>
  </si>
  <si>
    <t xml:space="preserve">Wydatki* na programy i projekty realizowane ze środków pochodzących z funduszy strukturalnych i Funduszu Spójności oraz pozostałe środki pochodzące ze źródeł zagranicznych nie podlegających zwrotowi  - 2019 rok </t>
  </si>
  <si>
    <t>2020 r.***</t>
  </si>
  <si>
    <t>2021 r.***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</si>
</sst>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  <numFmt numFmtId="183" formatCode="[$-415]dddd\,\ d\ mmmm\ yyyy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4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0" fontId="3" fillId="34" borderId="10" xfId="52" applyFont="1" applyFill="1" applyBorder="1" applyAlignment="1">
      <alignment horizontal="center"/>
      <protection/>
    </xf>
    <xf numFmtId="0" fontId="3" fillId="34" borderId="10" xfId="52" applyFont="1" applyFill="1" applyBorder="1">
      <alignment/>
      <protection/>
    </xf>
    <xf numFmtId="4" fontId="3" fillId="34" borderId="10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4" fontId="3" fillId="35" borderId="10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4" fontId="11" fillId="33" borderId="16" xfId="52" applyNumberFormat="1" applyFont="1" applyFill="1" applyBorder="1">
      <alignment/>
      <protection/>
    </xf>
    <xf numFmtId="4" fontId="12" fillId="0" borderId="17" xfId="52" applyNumberFormat="1" applyFont="1" applyBorder="1" applyAlignment="1">
      <alignment horizontal="center"/>
      <protection/>
    </xf>
    <xf numFmtId="4" fontId="3" fillId="36" borderId="10" xfId="52" applyNumberFormat="1" applyFont="1" applyFill="1" applyBorder="1">
      <alignment/>
      <protection/>
    </xf>
    <xf numFmtId="0" fontId="4" fillId="36" borderId="0" xfId="52" applyFont="1" applyFill="1">
      <alignment/>
      <protection/>
    </xf>
    <xf numFmtId="49" fontId="4" fillId="0" borderId="18" xfId="52" applyNumberFormat="1" applyFont="1" applyBorder="1" applyAlignment="1">
      <alignment horizontal="center" vertical="center"/>
      <protection/>
    </xf>
    <xf numFmtId="4" fontId="12" fillId="0" borderId="19" xfId="52" applyNumberFormat="1" applyFont="1" applyBorder="1" applyAlignment="1">
      <alignment horizontal="center"/>
      <protection/>
    </xf>
    <xf numFmtId="49" fontId="4" fillId="0" borderId="19" xfId="52" applyNumberFormat="1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10" xfId="52" applyFont="1" applyBorder="1">
      <alignment/>
      <protection/>
    </xf>
    <xf numFmtId="4" fontId="12" fillId="37" borderId="11" xfId="52" applyNumberFormat="1" applyFont="1" applyFill="1" applyBorder="1">
      <alignment/>
      <protection/>
    </xf>
    <xf numFmtId="4" fontId="12" fillId="37" borderId="16" xfId="52" applyNumberFormat="1" applyFont="1" applyFill="1" applyBorder="1">
      <alignment/>
      <protection/>
    </xf>
    <xf numFmtId="0" fontId="4" fillId="0" borderId="14" xfId="52" applyNumberFormat="1" applyFont="1" applyBorder="1" applyAlignment="1">
      <alignment horizontal="center" vertical="center"/>
      <protection/>
    </xf>
    <xf numFmtId="0" fontId="4" fillId="0" borderId="11" xfId="52" applyNumberFormat="1" applyFont="1" applyBorder="1" applyAlignment="1">
      <alignment horizontal="center" vertical="center"/>
      <protection/>
    </xf>
    <xf numFmtId="0" fontId="4" fillId="0" borderId="16" xfId="52" applyNumberFormat="1" applyFont="1" applyBorder="1" applyAlignment="1">
      <alignment horizontal="center" vertical="center"/>
      <protection/>
    </xf>
    <xf numFmtId="4" fontId="12" fillId="0" borderId="11" xfId="52" applyNumberFormat="1" applyFont="1" applyBorder="1" applyAlignment="1">
      <alignment horizontal="center"/>
      <protection/>
    </xf>
    <xf numFmtId="4" fontId="12" fillId="0" borderId="15" xfId="52" applyNumberFormat="1" applyFont="1" applyBorder="1" applyAlignment="1">
      <alignment horizontal="center"/>
      <protection/>
    </xf>
    <xf numFmtId="0" fontId="14" fillId="0" borderId="20" xfId="52" applyFont="1" applyFill="1" applyBorder="1" applyAlignment="1">
      <alignment horizontal="center" vertical="center" wrapText="1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4" fontId="12" fillId="0" borderId="17" xfId="52" applyNumberFormat="1" applyFont="1" applyBorder="1" applyAlignment="1">
      <alignment horizontal="center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/>
      <protection/>
    </xf>
    <xf numFmtId="0" fontId="3" fillId="34" borderId="27" xfId="52" applyFont="1" applyFill="1" applyBorder="1" applyAlignment="1">
      <alignment horizont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9" xfId="52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12" fillId="0" borderId="16" xfId="52" applyNumberFormat="1" applyFont="1" applyBorder="1" applyAlignment="1">
      <alignment horizontal="center"/>
      <protection/>
    </xf>
    <xf numFmtId="4" fontId="12" fillId="0" borderId="28" xfId="52" applyNumberFormat="1" applyFont="1" applyBorder="1" applyAlignment="1">
      <alignment horizontal="center"/>
      <protection/>
    </xf>
    <xf numFmtId="0" fontId="4" fillId="0" borderId="29" xfId="52" applyFont="1" applyBorder="1" applyAlignment="1">
      <alignment horizontal="center" vertical="center"/>
      <protection/>
    </xf>
    <xf numFmtId="0" fontId="3" fillId="35" borderId="10" xfId="52" applyFont="1" applyFill="1" applyBorder="1" applyAlignment="1">
      <alignment horizontal="center"/>
      <protection/>
    </xf>
    <xf numFmtId="0" fontId="3" fillId="35" borderId="12" xfId="52" applyFont="1" applyFill="1" applyBorder="1" applyAlignment="1">
      <alignment horizontal="center"/>
      <protection/>
    </xf>
    <xf numFmtId="0" fontId="3" fillId="35" borderId="27" xfId="52" applyFont="1" applyFill="1" applyBorder="1" applyAlignment="1">
      <alignment horizontal="center"/>
      <protection/>
    </xf>
    <xf numFmtId="0" fontId="3" fillId="36" borderId="20" xfId="52" applyFont="1" applyFill="1" applyBorder="1" applyAlignment="1">
      <alignment/>
      <protection/>
    </xf>
    <xf numFmtId="0" fontId="0" fillId="36" borderId="22" xfId="0" applyFill="1" applyBorder="1" applyAlignment="1">
      <alignment/>
    </xf>
    <xf numFmtId="0" fontId="4" fillId="0" borderId="0" xfId="52" applyFont="1" applyAlignment="1">
      <alignment horizontal="left"/>
      <protection/>
    </xf>
    <xf numFmtId="49" fontId="4" fillId="0" borderId="29" xfId="52" applyNumberFormat="1" applyFont="1" applyBorder="1" applyAlignment="1">
      <alignment horizontal="center" vertical="center"/>
      <protection/>
    </xf>
    <xf numFmtId="49" fontId="4" fillId="0" borderId="19" xfId="52" applyNumberFormat="1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3" fillId="36" borderId="12" xfId="52" applyFont="1" applyFill="1" applyBorder="1" applyAlignment="1">
      <alignment horizontal="center"/>
      <protection/>
    </xf>
    <xf numFmtId="0" fontId="1" fillId="36" borderId="27" xfId="0" applyFont="1" applyFill="1" applyBorder="1" applyAlignment="1">
      <alignment horizontal="center"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115" zoomScaleNormal="115" zoomScalePageLayoutView="0" workbookViewId="0" topLeftCell="A13">
      <selection activeCell="K30" sqref="K30"/>
    </sheetView>
  </sheetViews>
  <sheetFormatPr defaultColWidth="10.25390625" defaultRowHeight="12.75"/>
  <cols>
    <col min="1" max="1" width="5.7539062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1.25" customHeight="1">
      <c r="A2" s="54" t="s">
        <v>2</v>
      </c>
      <c r="B2" s="54" t="s">
        <v>4</v>
      </c>
      <c r="C2" s="53" t="s">
        <v>5</v>
      </c>
      <c r="D2" s="53" t="s">
        <v>30</v>
      </c>
      <c r="E2" s="53" t="s">
        <v>29</v>
      </c>
      <c r="F2" s="54" t="s">
        <v>0</v>
      </c>
      <c r="G2" s="54"/>
      <c r="H2" s="54" t="s">
        <v>3</v>
      </c>
      <c r="I2" s="54"/>
      <c r="J2" s="54"/>
      <c r="K2" s="54"/>
      <c r="L2" s="54"/>
      <c r="M2" s="54"/>
      <c r="N2" s="54"/>
      <c r="O2" s="54"/>
      <c r="P2" s="54"/>
    </row>
    <row r="3" spans="1:16" ht="11.25" customHeight="1">
      <c r="A3" s="54"/>
      <c r="B3" s="54"/>
      <c r="C3" s="53"/>
      <c r="D3" s="53"/>
      <c r="E3" s="53"/>
      <c r="F3" s="53" t="s">
        <v>26</v>
      </c>
      <c r="G3" s="53" t="s">
        <v>27</v>
      </c>
      <c r="H3" s="54" t="s">
        <v>45</v>
      </c>
      <c r="I3" s="54"/>
      <c r="J3" s="54"/>
      <c r="K3" s="54"/>
      <c r="L3" s="54"/>
      <c r="M3" s="54"/>
      <c r="N3" s="54"/>
      <c r="O3" s="54"/>
      <c r="P3" s="54"/>
    </row>
    <row r="4" spans="1:16" ht="11.25" customHeight="1">
      <c r="A4" s="54"/>
      <c r="B4" s="54"/>
      <c r="C4" s="53"/>
      <c r="D4" s="53"/>
      <c r="E4" s="53"/>
      <c r="F4" s="53"/>
      <c r="G4" s="53"/>
      <c r="H4" s="53" t="s">
        <v>7</v>
      </c>
      <c r="I4" s="54" t="s">
        <v>8</v>
      </c>
      <c r="J4" s="54"/>
      <c r="K4" s="54"/>
      <c r="L4" s="54"/>
      <c r="M4" s="54"/>
      <c r="N4" s="54"/>
      <c r="O4" s="54"/>
      <c r="P4" s="54"/>
    </row>
    <row r="5" spans="1:16" ht="9.75" customHeight="1">
      <c r="A5" s="54"/>
      <c r="B5" s="54"/>
      <c r="C5" s="53"/>
      <c r="D5" s="53"/>
      <c r="E5" s="53"/>
      <c r="F5" s="53"/>
      <c r="G5" s="53"/>
      <c r="H5" s="53"/>
      <c r="I5" s="54" t="s">
        <v>9</v>
      </c>
      <c r="J5" s="54"/>
      <c r="K5" s="54"/>
      <c r="L5" s="54"/>
      <c r="M5" s="54" t="s">
        <v>6</v>
      </c>
      <c r="N5" s="54"/>
      <c r="O5" s="54"/>
      <c r="P5" s="54"/>
    </row>
    <row r="6" spans="1:16" ht="12.75" customHeight="1">
      <c r="A6" s="54"/>
      <c r="B6" s="54"/>
      <c r="C6" s="53"/>
      <c r="D6" s="53"/>
      <c r="E6" s="53"/>
      <c r="F6" s="53"/>
      <c r="G6" s="53"/>
      <c r="H6" s="53"/>
      <c r="I6" s="53" t="s">
        <v>10</v>
      </c>
      <c r="J6" s="54" t="s">
        <v>11</v>
      </c>
      <c r="K6" s="54"/>
      <c r="L6" s="54"/>
      <c r="M6" s="53" t="s">
        <v>12</v>
      </c>
      <c r="N6" s="53" t="s">
        <v>11</v>
      </c>
      <c r="O6" s="53"/>
      <c r="P6" s="53"/>
    </row>
    <row r="7" spans="1:16" ht="19.5" customHeight="1">
      <c r="A7" s="54"/>
      <c r="B7" s="54"/>
      <c r="C7" s="53"/>
      <c r="D7" s="53"/>
      <c r="E7" s="53"/>
      <c r="F7" s="53"/>
      <c r="G7" s="53"/>
      <c r="H7" s="53"/>
      <c r="I7" s="53"/>
      <c r="J7" s="23" t="s">
        <v>28</v>
      </c>
      <c r="K7" s="23" t="s">
        <v>13</v>
      </c>
      <c r="L7" s="23" t="s">
        <v>14</v>
      </c>
      <c r="M7" s="53"/>
      <c r="N7" s="24" t="s">
        <v>28</v>
      </c>
      <c r="O7" s="23" t="s">
        <v>13</v>
      </c>
      <c r="P7" s="23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9">
        <v>14</v>
      </c>
      <c r="O8" s="2">
        <v>15</v>
      </c>
      <c r="P8" s="2">
        <v>16</v>
      </c>
    </row>
    <row r="9" spans="1:16" s="4" customFormat="1" ht="20.25" customHeight="1">
      <c r="A9" s="18">
        <v>1</v>
      </c>
      <c r="B9" s="19" t="s">
        <v>16</v>
      </c>
      <c r="C9" s="65" t="s">
        <v>1</v>
      </c>
      <c r="D9" s="66"/>
      <c r="E9" s="20">
        <f aca="true" t="shared" si="0" ref="E9:P9">E14+E22+E30+E38+E54+E46</f>
        <v>5032067.68</v>
      </c>
      <c r="F9" s="20">
        <f t="shared" si="0"/>
        <v>2533831.68</v>
      </c>
      <c r="G9" s="20">
        <f t="shared" si="0"/>
        <v>2498236</v>
      </c>
      <c r="H9" s="20">
        <f t="shared" si="0"/>
        <v>4882227.95</v>
      </c>
      <c r="I9" s="20">
        <f t="shared" si="0"/>
        <v>2433371.95</v>
      </c>
      <c r="J9" s="20">
        <f t="shared" si="0"/>
        <v>0</v>
      </c>
      <c r="K9" s="20">
        <f t="shared" si="0"/>
        <v>0</v>
      </c>
      <c r="L9" s="20">
        <f t="shared" si="0"/>
        <v>2433371.95</v>
      </c>
      <c r="M9" s="20">
        <f t="shared" si="0"/>
        <v>2448856</v>
      </c>
      <c r="N9" s="20">
        <f t="shared" si="0"/>
        <v>0</v>
      </c>
      <c r="O9" s="20">
        <f t="shared" si="0"/>
        <v>0</v>
      </c>
      <c r="P9" s="20">
        <f t="shared" si="0"/>
        <v>2448856</v>
      </c>
    </row>
    <row r="10" spans="1:16" ht="11.25" customHeight="1">
      <c r="A10" s="71" t="s">
        <v>17</v>
      </c>
      <c r="B10" s="10" t="s">
        <v>18</v>
      </c>
      <c r="C10" s="56" t="s">
        <v>53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</row>
    <row r="11" spans="1:16" ht="11.25" customHeight="1">
      <c r="A11" s="71"/>
      <c r="B11" s="3" t="s">
        <v>19</v>
      </c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</row>
    <row r="12" spans="1:16" ht="11.25" customHeight="1">
      <c r="A12" s="71"/>
      <c r="B12" s="3" t="s">
        <v>20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</row>
    <row r="13" spans="1:16" ht="11.25" customHeight="1">
      <c r="A13" s="71"/>
      <c r="B13" s="3" t="s">
        <v>21</v>
      </c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</row>
    <row r="14" spans="1:16" ht="11.25" customHeight="1">
      <c r="A14" s="72"/>
      <c r="B14" s="6" t="s">
        <v>22</v>
      </c>
      <c r="C14" s="6"/>
      <c r="D14" s="7" t="s">
        <v>36</v>
      </c>
      <c r="E14" s="21">
        <f>SUM(E15:E17)</f>
        <v>2352301</v>
      </c>
      <c r="F14" s="21">
        <f>SUM(F15:F17)</f>
        <v>1124301</v>
      </c>
      <c r="G14" s="21">
        <f>SUM(G15:G17)</f>
        <v>1228000</v>
      </c>
      <c r="H14" s="21">
        <f>I14+M14</f>
        <v>2300000</v>
      </c>
      <c r="I14" s="21">
        <f>SUM(J14:L14)</f>
        <v>1072000</v>
      </c>
      <c r="J14" s="21">
        <f>SUM(J15:J17)</f>
        <v>0</v>
      </c>
      <c r="K14" s="21">
        <f>SUM(K15:K17)</f>
        <v>0</v>
      </c>
      <c r="L14" s="21">
        <v>1072000</v>
      </c>
      <c r="M14" s="21">
        <f>SUM(N14+O14+P14)</f>
        <v>1228000</v>
      </c>
      <c r="N14" s="21">
        <f>SUM(N15:N17)</f>
        <v>0</v>
      </c>
      <c r="O14" s="21">
        <f>SUM(O15:O17)</f>
        <v>0</v>
      </c>
      <c r="P14" s="21">
        <v>1228000</v>
      </c>
    </row>
    <row r="15" spans="1:16" ht="11.25" customHeight="1">
      <c r="A15" s="72"/>
      <c r="B15" s="8" t="s">
        <v>38</v>
      </c>
      <c r="C15" s="51"/>
      <c r="D15" s="51"/>
      <c r="E15" s="15">
        <f>F15+G15</f>
        <v>7841.25</v>
      </c>
      <c r="F15" s="15">
        <v>7841.25</v>
      </c>
      <c r="G15" s="15">
        <v>0</v>
      </c>
      <c r="H15" s="40"/>
      <c r="I15" s="40"/>
      <c r="J15" s="40"/>
      <c r="K15" s="40"/>
      <c r="L15" s="40"/>
      <c r="M15" s="40"/>
      <c r="N15" s="55"/>
      <c r="O15" s="40"/>
      <c r="P15" s="40"/>
    </row>
    <row r="16" spans="1:16" ht="11.25" customHeight="1">
      <c r="A16" s="72"/>
      <c r="B16" s="12" t="s">
        <v>37</v>
      </c>
      <c r="C16" s="70"/>
      <c r="D16" s="70"/>
      <c r="E16" s="15">
        <f>F16+G16</f>
        <v>44459.75</v>
      </c>
      <c r="F16" s="16">
        <v>44459.75</v>
      </c>
      <c r="G16" s="16"/>
      <c r="H16" s="41"/>
      <c r="I16" s="41"/>
      <c r="J16" s="41"/>
      <c r="K16" s="41"/>
      <c r="L16" s="41"/>
      <c r="M16" s="41"/>
      <c r="N16" s="55"/>
      <c r="O16" s="41"/>
      <c r="P16" s="41"/>
    </row>
    <row r="17" spans="1:16" ht="12.75" customHeight="1">
      <c r="A17" s="73"/>
      <c r="B17" s="14" t="s">
        <v>46</v>
      </c>
      <c r="C17" s="70"/>
      <c r="D17" s="70"/>
      <c r="E17" s="17">
        <f>F17+G17</f>
        <v>2300000</v>
      </c>
      <c r="F17" s="17">
        <f>I14</f>
        <v>1072000</v>
      </c>
      <c r="G17" s="17">
        <f>M14</f>
        <v>1228000</v>
      </c>
      <c r="H17" s="41"/>
      <c r="I17" s="41"/>
      <c r="J17" s="41"/>
      <c r="K17" s="41"/>
      <c r="L17" s="41"/>
      <c r="M17" s="41"/>
      <c r="N17" s="55"/>
      <c r="O17" s="41"/>
      <c r="P17" s="41"/>
    </row>
    <row r="18" spans="1:16" ht="11.25" customHeight="1">
      <c r="A18" s="67" t="s">
        <v>34</v>
      </c>
      <c r="B18" s="11" t="s">
        <v>18</v>
      </c>
      <c r="C18" s="56" t="s">
        <v>48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</row>
    <row r="19" spans="1:16" ht="11.25" customHeight="1">
      <c r="A19" s="68"/>
      <c r="B19" s="3" t="s">
        <v>19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</row>
    <row r="20" spans="1:16" ht="11.25" customHeight="1">
      <c r="A20" s="68"/>
      <c r="B20" s="3" t="s">
        <v>20</v>
      </c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</row>
    <row r="21" spans="1:16" ht="9.75" customHeight="1">
      <c r="A21" s="68"/>
      <c r="B21" s="3" t="s">
        <v>21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</row>
    <row r="22" spans="1:16" ht="13.5" customHeight="1">
      <c r="A22" s="68"/>
      <c r="B22" s="6" t="s">
        <v>22</v>
      </c>
      <c r="C22" s="6"/>
      <c r="D22" s="7" t="s">
        <v>36</v>
      </c>
      <c r="E22" s="21">
        <f>SUM(E23:E25)</f>
        <v>104305</v>
      </c>
      <c r="F22" s="21">
        <f>SUM(F23:F25)</f>
        <v>59650</v>
      </c>
      <c r="G22" s="21">
        <f>SUM(G23:G25)</f>
        <v>44655</v>
      </c>
      <c r="H22" s="21">
        <f>I22+M22</f>
        <v>100000</v>
      </c>
      <c r="I22" s="21">
        <f>SUM(J22:L22)</f>
        <v>55345</v>
      </c>
      <c r="J22" s="21">
        <f>SUM(J23:J25)</f>
        <v>0</v>
      </c>
      <c r="K22" s="21">
        <f>SUM(K23:K25)</f>
        <v>0</v>
      </c>
      <c r="L22" s="21">
        <v>55345</v>
      </c>
      <c r="M22" s="21">
        <f>SUM(N22+O22+P22)</f>
        <v>44655</v>
      </c>
      <c r="N22" s="21">
        <f>SUM(N23:N25)</f>
        <v>0</v>
      </c>
      <c r="O22" s="21">
        <f>SUM(O23:O25)</f>
        <v>0</v>
      </c>
      <c r="P22" s="21">
        <v>44655</v>
      </c>
    </row>
    <row r="23" spans="1:16" ht="11.25">
      <c r="A23" s="68"/>
      <c r="B23" s="8" t="s">
        <v>38</v>
      </c>
      <c r="C23" s="51"/>
      <c r="D23" s="51"/>
      <c r="E23" s="15">
        <f>F23+G23</f>
        <v>0</v>
      </c>
      <c r="F23" s="15">
        <v>0</v>
      </c>
      <c r="G23" s="15">
        <v>0</v>
      </c>
      <c r="H23" s="40"/>
      <c r="I23" s="40"/>
      <c r="J23" s="40"/>
      <c r="K23" s="40"/>
      <c r="L23" s="40"/>
      <c r="M23" s="40"/>
      <c r="N23" s="55"/>
      <c r="O23" s="40"/>
      <c r="P23" s="40"/>
    </row>
    <row r="24" spans="1:16" ht="11.25">
      <c r="A24" s="68"/>
      <c r="B24" s="12" t="s">
        <v>37</v>
      </c>
      <c r="C24" s="51"/>
      <c r="D24" s="51"/>
      <c r="E24" s="15">
        <f>F24+G24</f>
        <v>4305</v>
      </c>
      <c r="F24" s="16">
        <v>4305</v>
      </c>
      <c r="G24" s="16"/>
      <c r="H24" s="41"/>
      <c r="I24" s="41"/>
      <c r="J24" s="41"/>
      <c r="K24" s="41"/>
      <c r="L24" s="41"/>
      <c r="M24" s="41"/>
      <c r="N24" s="55"/>
      <c r="O24" s="41"/>
      <c r="P24" s="41"/>
    </row>
    <row r="25" spans="1:16" ht="11.25">
      <c r="A25" s="69"/>
      <c r="B25" s="14" t="s">
        <v>46</v>
      </c>
      <c r="C25" s="70"/>
      <c r="D25" s="70"/>
      <c r="E25" s="17">
        <f>F25+G25</f>
        <v>100000</v>
      </c>
      <c r="F25" s="17">
        <f>I22</f>
        <v>55345</v>
      </c>
      <c r="G25" s="17">
        <f>M22</f>
        <v>44655</v>
      </c>
      <c r="H25" s="41"/>
      <c r="I25" s="41"/>
      <c r="J25" s="41"/>
      <c r="K25" s="41"/>
      <c r="L25" s="41"/>
      <c r="M25" s="41"/>
      <c r="N25" s="55"/>
      <c r="O25" s="41"/>
      <c r="P25" s="41"/>
    </row>
    <row r="26" spans="1:16" ht="11.25" customHeight="1">
      <c r="A26" s="71" t="s">
        <v>51</v>
      </c>
      <c r="B26" s="11" t="s">
        <v>18</v>
      </c>
      <c r="C26" s="42" t="s">
        <v>54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1:16" ht="11.25" customHeight="1">
      <c r="A27" s="71"/>
      <c r="B27" s="3" t="s">
        <v>19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</row>
    <row r="28" spans="1:16" ht="11.25" customHeight="1">
      <c r="A28" s="71"/>
      <c r="B28" s="3" t="s">
        <v>20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</row>
    <row r="29" spans="1:16" ht="11.25" customHeight="1">
      <c r="A29" s="71"/>
      <c r="B29" s="3" t="s">
        <v>21</v>
      </c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</row>
    <row r="30" spans="1:16" ht="15" customHeight="1">
      <c r="A30" s="72"/>
      <c r="B30" s="6" t="s">
        <v>22</v>
      </c>
      <c r="C30" s="6"/>
      <c r="D30" s="7" t="s">
        <v>42</v>
      </c>
      <c r="E30" s="21">
        <f>SUM(E31:E33)</f>
        <v>1264304.55</v>
      </c>
      <c r="F30" s="21">
        <f>SUM(F31:F33)</f>
        <v>663219.55</v>
      </c>
      <c r="G30" s="21">
        <f>SUM(G31:G33)</f>
        <v>601085</v>
      </c>
      <c r="H30" s="21">
        <f>I30+M30</f>
        <v>1215000</v>
      </c>
      <c r="I30" s="21">
        <f>SUM(J30:L30)</f>
        <v>644430</v>
      </c>
      <c r="J30" s="21">
        <f>SUM(J31:J33)</f>
        <v>0</v>
      </c>
      <c r="K30" s="21">
        <f>SUM(K31:K33)</f>
        <v>0</v>
      </c>
      <c r="L30" s="21">
        <v>644430</v>
      </c>
      <c r="M30" s="21">
        <f>SUM(N30+O30+P30)</f>
        <v>570570</v>
      </c>
      <c r="N30" s="21">
        <f>SUM(N31:N33)</f>
        <v>0</v>
      </c>
      <c r="O30" s="21">
        <f>SUM(O31:O33)</f>
        <v>0</v>
      </c>
      <c r="P30" s="21">
        <v>570570</v>
      </c>
    </row>
    <row r="31" spans="1:16" ht="11.25">
      <c r="A31" s="72"/>
      <c r="B31" s="8" t="s">
        <v>38</v>
      </c>
      <c r="C31" s="51"/>
      <c r="D31" s="51"/>
      <c r="E31" s="15">
        <f>F31+G31</f>
        <v>5147.55</v>
      </c>
      <c r="F31" s="15">
        <v>5147.55</v>
      </c>
      <c r="G31" s="15">
        <v>0</v>
      </c>
      <c r="H31" s="40"/>
      <c r="I31" s="40"/>
      <c r="J31" s="40"/>
      <c r="K31" s="40"/>
      <c r="L31" s="40"/>
      <c r="M31" s="40"/>
      <c r="N31" s="55"/>
      <c r="O31" s="40"/>
      <c r="P31" s="40"/>
    </row>
    <row r="32" spans="1:16" ht="11.25">
      <c r="A32" s="72"/>
      <c r="B32" s="12" t="s">
        <v>37</v>
      </c>
      <c r="C32" s="70"/>
      <c r="D32" s="70"/>
      <c r="E32" s="15">
        <f>F32+G32</f>
        <v>44157</v>
      </c>
      <c r="F32" s="16">
        <v>13642</v>
      </c>
      <c r="G32" s="16">
        <v>30515</v>
      </c>
      <c r="H32" s="41"/>
      <c r="I32" s="41"/>
      <c r="J32" s="41"/>
      <c r="K32" s="41"/>
      <c r="L32" s="41"/>
      <c r="M32" s="41"/>
      <c r="N32" s="55"/>
      <c r="O32" s="41"/>
      <c r="P32" s="41"/>
    </row>
    <row r="33" spans="1:16" ht="13.5" customHeight="1">
      <c r="A33" s="73"/>
      <c r="B33" s="14" t="s">
        <v>46</v>
      </c>
      <c r="C33" s="52"/>
      <c r="D33" s="52"/>
      <c r="E33" s="17">
        <f>F33+G33</f>
        <v>1215000</v>
      </c>
      <c r="F33" s="17">
        <f>I30</f>
        <v>644430</v>
      </c>
      <c r="G33" s="17">
        <f>M30</f>
        <v>570570</v>
      </c>
      <c r="H33" s="41"/>
      <c r="I33" s="41"/>
      <c r="J33" s="41"/>
      <c r="K33" s="41"/>
      <c r="L33" s="41"/>
      <c r="M33" s="41"/>
      <c r="N33" s="55"/>
      <c r="O33" s="41"/>
      <c r="P33" s="41"/>
    </row>
    <row r="34" spans="1:16" ht="11.25" customHeight="1">
      <c r="A34" s="67" t="s">
        <v>31</v>
      </c>
      <c r="B34" s="11" t="s">
        <v>18</v>
      </c>
      <c r="C34" s="56" t="s">
        <v>49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</row>
    <row r="35" spans="1:16" ht="11.25" customHeight="1">
      <c r="A35" s="68"/>
      <c r="B35" s="3" t="s">
        <v>19</v>
      </c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</row>
    <row r="36" spans="1:16" ht="11.25" customHeight="1">
      <c r="A36" s="68"/>
      <c r="B36" s="3" t="s">
        <v>20</v>
      </c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1:16" ht="11.25" customHeight="1">
      <c r="A37" s="68"/>
      <c r="B37" s="3" t="s">
        <v>21</v>
      </c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</row>
    <row r="38" spans="1:16" ht="14.25" customHeight="1">
      <c r="A38" s="68"/>
      <c r="B38" s="6" t="s">
        <v>22</v>
      </c>
      <c r="C38" s="6"/>
      <c r="D38" s="7" t="s">
        <v>47</v>
      </c>
      <c r="E38" s="21">
        <f>SUM(E39:E41)</f>
        <v>678988.13</v>
      </c>
      <c r="F38" s="21">
        <f>SUM(F39:F41)</f>
        <v>378988.13</v>
      </c>
      <c r="G38" s="21">
        <f>SUM(G39:G41)</f>
        <v>300000</v>
      </c>
      <c r="H38" s="21">
        <f>I38+M38</f>
        <v>660037.95</v>
      </c>
      <c r="I38" s="21">
        <f>SUM(J38:L38)</f>
        <v>360037.95</v>
      </c>
      <c r="J38" s="21">
        <f>SUM(J39:J41)</f>
        <v>0</v>
      </c>
      <c r="K38" s="21">
        <f>SUM(K39:K41)</f>
        <v>0</v>
      </c>
      <c r="L38" s="21">
        <v>360037.95</v>
      </c>
      <c r="M38" s="21">
        <f>SUM(N38+O38+P38)</f>
        <v>300000</v>
      </c>
      <c r="N38" s="21">
        <f>SUM(N39:N41)</f>
        <v>0</v>
      </c>
      <c r="O38" s="21">
        <f>SUM(O39:O41)</f>
        <v>0</v>
      </c>
      <c r="P38" s="21">
        <v>300000</v>
      </c>
    </row>
    <row r="39" spans="1:16" ht="11.25" customHeight="1">
      <c r="A39" s="68"/>
      <c r="B39" s="8" t="s">
        <v>38</v>
      </c>
      <c r="C39" s="51"/>
      <c r="D39" s="51"/>
      <c r="E39" s="15">
        <f>F39+G39</f>
        <v>12614.48</v>
      </c>
      <c r="F39" s="15">
        <v>12614.48</v>
      </c>
      <c r="G39" s="15">
        <v>0</v>
      </c>
      <c r="H39" s="40"/>
      <c r="I39" s="40"/>
      <c r="J39" s="40"/>
      <c r="K39" s="40"/>
      <c r="L39" s="40"/>
      <c r="M39" s="40"/>
      <c r="N39" s="55"/>
      <c r="O39" s="40"/>
      <c r="P39" s="40"/>
    </row>
    <row r="40" spans="1:16" ht="11.25" customHeight="1">
      <c r="A40" s="68"/>
      <c r="B40" s="12" t="s">
        <v>37</v>
      </c>
      <c r="C40" s="70"/>
      <c r="D40" s="70"/>
      <c r="E40" s="15">
        <f>F40+G40</f>
        <v>6335.7</v>
      </c>
      <c r="F40" s="16">
        <v>6335.7</v>
      </c>
      <c r="G40" s="16"/>
      <c r="H40" s="41"/>
      <c r="I40" s="41"/>
      <c r="J40" s="41"/>
      <c r="K40" s="41"/>
      <c r="L40" s="41"/>
      <c r="M40" s="41"/>
      <c r="N40" s="55"/>
      <c r="O40" s="41"/>
      <c r="P40" s="41"/>
    </row>
    <row r="41" spans="1:16" s="13" customFormat="1" ht="11.25" customHeight="1">
      <c r="A41" s="69"/>
      <c r="B41" s="14" t="s">
        <v>46</v>
      </c>
      <c r="C41" s="70"/>
      <c r="D41" s="70"/>
      <c r="E41" s="17">
        <f>F41+G41</f>
        <v>660037.95</v>
      </c>
      <c r="F41" s="17">
        <f>I38</f>
        <v>360037.95</v>
      </c>
      <c r="G41" s="17">
        <f>M38</f>
        <v>300000</v>
      </c>
      <c r="H41" s="41"/>
      <c r="I41" s="41"/>
      <c r="J41" s="41"/>
      <c r="K41" s="41"/>
      <c r="L41" s="41"/>
      <c r="M41" s="41"/>
      <c r="N41" s="55"/>
      <c r="O41" s="41"/>
      <c r="P41" s="41"/>
    </row>
    <row r="42" spans="1:16" ht="11.25" customHeight="1">
      <c r="A42" s="76" t="s">
        <v>52</v>
      </c>
      <c r="B42" s="11" t="s">
        <v>18</v>
      </c>
      <c r="C42" s="42" t="s">
        <v>50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1:16" ht="11.25" customHeight="1">
      <c r="A43" s="71"/>
      <c r="B43" s="3" t="s">
        <v>19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7"/>
    </row>
    <row r="44" spans="1:16" ht="11.25" customHeight="1">
      <c r="A44" s="71"/>
      <c r="B44" s="3" t="s">
        <v>20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7"/>
    </row>
    <row r="45" spans="1:16" ht="10.5" customHeight="1">
      <c r="A45" s="71"/>
      <c r="B45" s="3" t="s">
        <v>21</v>
      </c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0"/>
    </row>
    <row r="46" spans="1:16" ht="14.25" customHeight="1">
      <c r="A46" s="72"/>
      <c r="B46" s="6" t="s">
        <v>22</v>
      </c>
      <c r="C46" s="6"/>
      <c r="D46" s="7" t="s">
        <v>47</v>
      </c>
      <c r="E46" s="21">
        <f>SUM(E47:E49)</f>
        <v>335000</v>
      </c>
      <c r="F46" s="21">
        <f>SUM(F47:F49)</f>
        <v>168369</v>
      </c>
      <c r="G46" s="21">
        <f>SUM(G47:G49)</f>
        <v>166631</v>
      </c>
      <c r="H46" s="21">
        <f>I46+M46</f>
        <v>335000</v>
      </c>
      <c r="I46" s="21">
        <f>SUM(J46:L46)</f>
        <v>168369</v>
      </c>
      <c r="J46" s="21">
        <f>SUM(J47:J49)</f>
        <v>0</v>
      </c>
      <c r="K46" s="21">
        <f>SUM(K47:K49)</f>
        <v>0</v>
      </c>
      <c r="L46" s="21">
        <v>168369</v>
      </c>
      <c r="M46" s="21">
        <f>SUM(N46+O46+P46)</f>
        <v>166631</v>
      </c>
      <c r="N46" s="21">
        <f>SUM(N47:N49)</f>
        <v>0</v>
      </c>
      <c r="O46" s="21">
        <f>SUM(O47:O49)</f>
        <v>0</v>
      </c>
      <c r="P46" s="21">
        <v>166631</v>
      </c>
    </row>
    <row r="47" spans="1:16" ht="11.25" customHeight="1">
      <c r="A47" s="72"/>
      <c r="B47" s="8" t="s">
        <v>38</v>
      </c>
      <c r="C47" s="51"/>
      <c r="D47" s="51"/>
      <c r="E47" s="15">
        <f>F47+G47</f>
        <v>0</v>
      </c>
      <c r="F47" s="15">
        <v>0</v>
      </c>
      <c r="G47" s="15">
        <v>0</v>
      </c>
      <c r="H47" s="40"/>
      <c r="I47" s="40"/>
      <c r="J47" s="40"/>
      <c r="K47" s="40"/>
      <c r="L47" s="40"/>
      <c r="M47" s="40"/>
      <c r="N47" s="55"/>
      <c r="O47" s="40"/>
      <c r="P47" s="40"/>
    </row>
    <row r="48" spans="1:16" ht="11.25" customHeight="1">
      <c r="A48" s="72"/>
      <c r="B48" s="12" t="s">
        <v>37</v>
      </c>
      <c r="C48" s="51"/>
      <c r="D48" s="51"/>
      <c r="E48" s="15">
        <f>F48+G48</f>
        <v>0</v>
      </c>
      <c r="F48" s="16">
        <v>0</v>
      </c>
      <c r="G48" s="16">
        <v>0</v>
      </c>
      <c r="H48" s="41"/>
      <c r="I48" s="41"/>
      <c r="J48" s="41"/>
      <c r="K48" s="41"/>
      <c r="L48" s="41"/>
      <c r="M48" s="41"/>
      <c r="N48" s="55"/>
      <c r="O48" s="41"/>
      <c r="P48" s="41"/>
    </row>
    <row r="49" spans="1:16" ht="11.25" customHeight="1">
      <c r="A49" s="73"/>
      <c r="B49" s="14" t="s">
        <v>46</v>
      </c>
      <c r="C49" s="52"/>
      <c r="D49" s="52"/>
      <c r="E49" s="25">
        <f>F49+G49</f>
        <v>335000</v>
      </c>
      <c r="F49" s="25">
        <f>I46</f>
        <v>168369</v>
      </c>
      <c r="G49" s="25">
        <f>M46</f>
        <v>166631</v>
      </c>
      <c r="H49" s="74"/>
      <c r="I49" s="74"/>
      <c r="J49" s="74"/>
      <c r="K49" s="74"/>
      <c r="L49" s="74"/>
      <c r="M49" s="74"/>
      <c r="N49" s="75"/>
      <c r="O49" s="74"/>
      <c r="P49" s="74"/>
    </row>
    <row r="50" spans="1:16" ht="11.25" customHeight="1">
      <c r="A50" s="37" t="s">
        <v>32</v>
      </c>
      <c r="B50" s="11" t="s">
        <v>18</v>
      </c>
      <c r="C50" s="42" t="s">
        <v>40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</row>
    <row r="51" spans="1:16" ht="11.25" customHeight="1">
      <c r="A51" s="38"/>
      <c r="B51" s="3" t="s">
        <v>19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</row>
    <row r="52" spans="1:16" ht="11.25" customHeight="1">
      <c r="A52" s="38"/>
      <c r="B52" s="3" t="s">
        <v>20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</row>
    <row r="53" spans="1:16" ht="11.25" customHeight="1">
      <c r="A53" s="38"/>
      <c r="B53" s="3" t="s">
        <v>21</v>
      </c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0"/>
    </row>
    <row r="54" spans="1:16" ht="15.75" customHeight="1">
      <c r="A54" s="38"/>
      <c r="B54" s="6" t="s">
        <v>22</v>
      </c>
      <c r="C54" s="6"/>
      <c r="D54" s="7" t="s">
        <v>39</v>
      </c>
      <c r="E54" s="21">
        <f>SUM(E55:E57)</f>
        <v>297169</v>
      </c>
      <c r="F54" s="21">
        <f>SUM(F55:F57)</f>
        <v>139304</v>
      </c>
      <c r="G54" s="21">
        <f>SUM(G55:G57)</f>
        <v>157865</v>
      </c>
      <c r="H54" s="21">
        <f>I54+M54</f>
        <v>272190</v>
      </c>
      <c r="I54" s="21">
        <f>SUM(J54:L54)</f>
        <v>133190</v>
      </c>
      <c r="J54" s="21">
        <f>SUM(J55:J57)</f>
        <v>0</v>
      </c>
      <c r="K54" s="21">
        <f>SUM(K55:K57)</f>
        <v>0</v>
      </c>
      <c r="L54" s="21">
        <v>133190</v>
      </c>
      <c r="M54" s="21">
        <f>SUM(N54+O54+P54)</f>
        <v>139000</v>
      </c>
      <c r="N54" s="21">
        <f>SUM(N55:N57)</f>
        <v>0</v>
      </c>
      <c r="O54" s="21">
        <f>SUM(O55:O57)</f>
        <v>0</v>
      </c>
      <c r="P54" s="21">
        <v>139000</v>
      </c>
    </row>
    <row r="55" spans="1:16" ht="12" customHeight="1">
      <c r="A55" s="38"/>
      <c r="B55" s="8" t="s">
        <v>38</v>
      </c>
      <c r="C55" s="51"/>
      <c r="D55" s="51"/>
      <c r="E55" s="15">
        <f>F55+G55</f>
        <v>24979</v>
      </c>
      <c r="F55" s="15">
        <v>6114</v>
      </c>
      <c r="G55" s="15">
        <v>18865</v>
      </c>
      <c r="H55" s="40"/>
      <c r="I55" s="40"/>
      <c r="J55" s="40"/>
      <c r="K55" s="40"/>
      <c r="L55" s="40"/>
      <c r="M55" s="40"/>
      <c r="N55" s="55"/>
      <c r="O55" s="40"/>
      <c r="P55" s="40"/>
    </row>
    <row r="56" spans="1:16" ht="11.25">
      <c r="A56" s="38"/>
      <c r="B56" s="12" t="s">
        <v>37</v>
      </c>
      <c r="C56" s="51"/>
      <c r="D56" s="51"/>
      <c r="E56" s="15">
        <f>F56+G56</f>
        <v>0</v>
      </c>
      <c r="F56" s="16">
        <v>0</v>
      </c>
      <c r="G56" s="16">
        <v>0</v>
      </c>
      <c r="H56" s="41"/>
      <c r="I56" s="41"/>
      <c r="J56" s="41"/>
      <c r="K56" s="41"/>
      <c r="L56" s="41"/>
      <c r="M56" s="41"/>
      <c r="N56" s="55"/>
      <c r="O56" s="41"/>
      <c r="P56" s="41"/>
    </row>
    <row r="57" spans="1:16" s="13" customFormat="1" ht="11.25">
      <c r="A57" s="39"/>
      <c r="B57" s="14" t="s">
        <v>46</v>
      </c>
      <c r="C57" s="52"/>
      <c r="D57" s="52"/>
      <c r="E57" s="17">
        <f>F57+G57</f>
        <v>272190</v>
      </c>
      <c r="F57" s="17">
        <f>I54</f>
        <v>133190</v>
      </c>
      <c r="G57" s="17">
        <f>M54</f>
        <v>139000</v>
      </c>
      <c r="H57" s="41"/>
      <c r="I57" s="41"/>
      <c r="J57" s="41"/>
      <c r="K57" s="41"/>
      <c r="L57" s="41"/>
      <c r="M57" s="41"/>
      <c r="N57" s="55"/>
      <c r="O57" s="41"/>
      <c r="P57" s="41"/>
    </row>
    <row r="58" spans="1:16" s="28" customFormat="1" ht="20.25" customHeight="1">
      <c r="A58" s="80" t="s">
        <v>33</v>
      </c>
      <c r="B58" s="81"/>
      <c r="C58" s="87" t="s">
        <v>1</v>
      </c>
      <c r="D58" s="88"/>
      <c r="E58" s="27">
        <f aca="true" t="shared" si="1" ref="E58:P58">E70+E63</f>
        <v>1173746.0899999999</v>
      </c>
      <c r="F58" s="27">
        <f t="shared" si="1"/>
        <v>212891.13999999998</v>
      </c>
      <c r="G58" s="27">
        <f t="shared" si="1"/>
        <v>960854.9500000001</v>
      </c>
      <c r="H58" s="27">
        <f t="shared" si="1"/>
        <v>201719</v>
      </c>
      <c r="I58" s="27">
        <f t="shared" si="1"/>
        <v>39854.08</v>
      </c>
      <c r="J58" s="27">
        <f t="shared" si="1"/>
        <v>0</v>
      </c>
      <c r="K58" s="27">
        <f t="shared" si="1"/>
        <v>0</v>
      </c>
      <c r="L58" s="27">
        <f t="shared" si="1"/>
        <v>39854.08</v>
      </c>
      <c r="M58" s="27">
        <f t="shared" si="1"/>
        <v>161864.91999999998</v>
      </c>
      <c r="N58" s="27">
        <f t="shared" si="1"/>
        <v>0</v>
      </c>
      <c r="O58" s="27">
        <f t="shared" si="1"/>
        <v>0</v>
      </c>
      <c r="P58" s="27">
        <f t="shared" si="1"/>
        <v>161864.91999999998</v>
      </c>
    </row>
    <row r="59" spans="1:16" s="28" customFormat="1" ht="13.5" customHeight="1">
      <c r="A59" s="89" t="s">
        <v>55</v>
      </c>
      <c r="B59" s="11" t="s">
        <v>18</v>
      </c>
      <c r="C59" s="42" t="s">
        <v>43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4"/>
    </row>
    <row r="60" spans="1:16" s="28" customFormat="1" ht="12.75" customHeight="1">
      <c r="A60" s="90"/>
      <c r="B60" s="3" t="s">
        <v>19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7"/>
    </row>
    <row r="61" spans="1:16" s="28" customFormat="1" ht="9.75" customHeight="1">
      <c r="A61" s="90"/>
      <c r="B61" s="3" t="s">
        <v>20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7"/>
    </row>
    <row r="62" spans="1:16" s="28" customFormat="1" ht="11.25" customHeight="1">
      <c r="A62" s="90"/>
      <c r="B62" s="3" t="s">
        <v>21</v>
      </c>
      <c r="C62" s="48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50"/>
    </row>
    <row r="63" spans="1:16" s="28" customFormat="1" ht="13.5" customHeight="1">
      <c r="A63" s="90"/>
      <c r="B63" s="6" t="s">
        <v>22</v>
      </c>
      <c r="C63" s="6"/>
      <c r="D63" s="7" t="s">
        <v>44</v>
      </c>
      <c r="E63" s="21">
        <f>SUM(E64:E65)</f>
        <v>69888</v>
      </c>
      <c r="F63" s="21">
        <f>SUM(F64:F65)</f>
        <v>0</v>
      </c>
      <c r="G63" s="21">
        <f>SUM(G64:G65)</f>
        <v>69888</v>
      </c>
      <c r="H63" s="21">
        <f>I63+M63</f>
        <v>50469</v>
      </c>
      <c r="I63" s="21">
        <f>K63+L63+J63</f>
        <v>0</v>
      </c>
      <c r="J63" s="21">
        <f>SUM(J64:J65)</f>
        <v>0</v>
      </c>
      <c r="K63" s="21">
        <v>0</v>
      </c>
      <c r="L63" s="21">
        <v>0</v>
      </c>
      <c r="M63" s="21">
        <f>N63+O63+P63</f>
        <v>50469</v>
      </c>
      <c r="N63" s="21">
        <f>SUM(N64:N65)</f>
        <v>0</v>
      </c>
      <c r="O63" s="21">
        <f>SUM(O64:O65)</f>
        <v>0</v>
      </c>
      <c r="P63" s="21">
        <v>50469</v>
      </c>
    </row>
    <row r="64" spans="1:16" s="28" customFormat="1" ht="10.5" customHeight="1">
      <c r="A64" s="90"/>
      <c r="B64" s="3" t="s">
        <v>37</v>
      </c>
      <c r="C64" s="51"/>
      <c r="D64" s="51"/>
      <c r="E64" s="15">
        <v>19419</v>
      </c>
      <c r="F64" s="15">
        <v>0</v>
      </c>
      <c r="G64" s="16">
        <v>19419</v>
      </c>
      <c r="H64" s="41"/>
      <c r="I64" s="41"/>
      <c r="J64" s="41"/>
      <c r="K64" s="41"/>
      <c r="L64" s="41"/>
      <c r="M64" s="41"/>
      <c r="N64" s="55"/>
      <c r="O64" s="41"/>
      <c r="P64" s="41"/>
    </row>
    <row r="65" spans="1:16" s="28" customFormat="1" ht="13.5" customHeight="1">
      <c r="A65" s="91"/>
      <c r="B65" s="14" t="s">
        <v>46</v>
      </c>
      <c r="C65" s="52"/>
      <c r="D65" s="52"/>
      <c r="E65" s="17">
        <f>F65+G65</f>
        <v>50469</v>
      </c>
      <c r="F65" s="17">
        <v>0</v>
      </c>
      <c r="G65" s="17">
        <v>50469</v>
      </c>
      <c r="H65" s="41"/>
      <c r="I65" s="41"/>
      <c r="J65" s="41"/>
      <c r="K65" s="41"/>
      <c r="L65" s="41"/>
      <c r="M65" s="41"/>
      <c r="N65" s="55"/>
      <c r="O65" s="41"/>
      <c r="P65" s="41"/>
    </row>
    <row r="66" spans="1:16" s="13" customFormat="1" ht="13.5" customHeight="1">
      <c r="A66" s="83" t="s">
        <v>56</v>
      </c>
      <c r="B66" s="11" t="s">
        <v>18</v>
      </c>
      <c r="C66" s="42" t="s">
        <v>57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4"/>
    </row>
    <row r="67" spans="1:16" ht="11.25" customHeight="1">
      <c r="A67" s="84"/>
      <c r="B67" s="3" t="s">
        <v>19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7"/>
    </row>
    <row r="68" spans="1:16" ht="11.25" customHeight="1">
      <c r="A68" s="84"/>
      <c r="B68" s="3" t="s">
        <v>20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7"/>
    </row>
    <row r="69" spans="1:16" ht="11.25" customHeight="1">
      <c r="A69" s="84"/>
      <c r="B69" s="3" t="s">
        <v>21</v>
      </c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50"/>
    </row>
    <row r="70" spans="1:16" ht="11.25" customHeight="1">
      <c r="A70" s="84"/>
      <c r="B70" s="6" t="s">
        <v>22</v>
      </c>
      <c r="C70" s="6"/>
      <c r="D70" s="7" t="s">
        <v>58</v>
      </c>
      <c r="E70" s="21">
        <f>SUM(E71:E74)</f>
        <v>1103858.0899999999</v>
      </c>
      <c r="F70" s="21">
        <f>SUM(F71:F74)</f>
        <v>212891.13999999998</v>
      </c>
      <c r="G70" s="21">
        <f>SUM(G71:G74)</f>
        <v>890966.9500000001</v>
      </c>
      <c r="H70" s="21">
        <f>I70+M70</f>
        <v>151250</v>
      </c>
      <c r="I70" s="21">
        <f>K70+L70+J70</f>
        <v>39854.08</v>
      </c>
      <c r="J70" s="21">
        <f>SUM(J71:J72)</f>
        <v>0</v>
      </c>
      <c r="K70" s="21">
        <v>0</v>
      </c>
      <c r="L70" s="21">
        <v>39854.08</v>
      </c>
      <c r="M70" s="21">
        <f>N70+O70+P70</f>
        <v>111395.92</v>
      </c>
      <c r="N70" s="21">
        <f>SUM(N71:N72)</f>
        <v>0</v>
      </c>
      <c r="O70" s="21">
        <f>SUM(O71:O72)</f>
        <v>0</v>
      </c>
      <c r="P70" s="21">
        <v>111395.92</v>
      </c>
    </row>
    <row r="71" spans="1:16" ht="11.25" customHeight="1" hidden="1">
      <c r="A71" s="84"/>
      <c r="B71" s="3" t="s">
        <v>35</v>
      </c>
      <c r="C71" s="70"/>
      <c r="D71" s="70"/>
      <c r="E71" s="15"/>
      <c r="F71" s="15"/>
      <c r="G71" s="15"/>
      <c r="H71" s="40"/>
      <c r="I71" s="40"/>
      <c r="J71" s="40"/>
      <c r="K71" s="40"/>
      <c r="L71" s="40"/>
      <c r="M71" s="40"/>
      <c r="N71" s="55"/>
      <c r="O71" s="40"/>
      <c r="P71" s="40"/>
    </row>
    <row r="72" spans="1:16" ht="11.25" customHeight="1">
      <c r="A72" s="84"/>
      <c r="B72" s="14" t="s">
        <v>46</v>
      </c>
      <c r="C72" s="85"/>
      <c r="D72" s="85"/>
      <c r="E72" s="21">
        <f>F72+G72</f>
        <v>151250</v>
      </c>
      <c r="F72" s="21">
        <f>I70</f>
        <v>39854.08</v>
      </c>
      <c r="G72" s="21">
        <f>P70</f>
        <v>111395.92</v>
      </c>
      <c r="H72" s="41"/>
      <c r="I72" s="41"/>
      <c r="J72" s="41"/>
      <c r="K72" s="41"/>
      <c r="L72" s="41"/>
      <c r="M72" s="41"/>
      <c r="N72" s="55"/>
      <c r="O72" s="41"/>
      <c r="P72" s="41"/>
    </row>
    <row r="73" spans="1:16" ht="11.25" customHeight="1">
      <c r="A73" s="31"/>
      <c r="B73" s="34" t="s">
        <v>60</v>
      </c>
      <c r="C73" s="32"/>
      <c r="D73" s="32"/>
      <c r="E73" s="35">
        <f>F73+G73</f>
        <v>494143.35</v>
      </c>
      <c r="F73" s="35">
        <v>34143.35</v>
      </c>
      <c r="G73" s="35">
        <v>460000</v>
      </c>
      <c r="H73" s="30"/>
      <c r="I73" s="30"/>
      <c r="J73" s="30"/>
      <c r="K73" s="30"/>
      <c r="L73" s="30"/>
      <c r="M73" s="30"/>
      <c r="N73" s="26"/>
      <c r="O73" s="30"/>
      <c r="P73" s="30"/>
    </row>
    <row r="74" spans="1:16" ht="11.25" customHeight="1">
      <c r="A74" s="29"/>
      <c r="B74" s="34" t="s">
        <v>61</v>
      </c>
      <c r="C74" s="33"/>
      <c r="D74" s="33"/>
      <c r="E74" s="35">
        <f>F74+G74</f>
        <v>458464.74</v>
      </c>
      <c r="F74" s="36">
        <v>138893.71</v>
      </c>
      <c r="G74" s="36">
        <v>319571.03</v>
      </c>
      <c r="H74" s="30"/>
      <c r="I74" s="30"/>
      <c r="J74" s="30"/>
      <c r="K74" s="30"/>
      <c r="L74" s="30"/>
      <c r="M74" s="30"/>
      <c r="N74" s="26"/>
      <c r="O74" s="30"/>
      <c r="P74" s="30"/>
    </row>
    <row r="75" spans="1:16" ht="24" customHeight="1">
      <c r="A75" s="77" t="s">
        <v>23</v>
      </c>
      <c r="B75" s="77"/>
      <c r="C75" s="78" t="s">
        <v>1</v>
      </c>
      <c r="D75" s="79"/>
      <c r="E75" s="22">
        <f aca="true" t="shared" si="2" ref="E75:P75">E58+E9</f>
        <v>6205813.77</v>
      </c>
      <c r="F75" s="22">
        <f t="shared" si="2"/>
        <v>2746722.8200000003</v>
      </c>
      <c r="G75" s="22">
        <f t="shared" si="2"/>
        <v>3459090.95</v>
      </c>
      <c r="H75" s="22">
        <f t="shared" si="2"/>
        <v>5083946.95</v>
      </c>
      <c r="I75" s="22">
        <f t="shared" si="2"/>
        <v>2473226.0300000003</v>
      </c>
      <c r="J75" s="22">
        <f t="shared" si="2"/>
        <v>0</v>
      </c>
      <c r="K75" s="22">
        <f t="shared" si="2"/>
        <v>0</v>
      </c>
      <c r="L75" s="22">
        <f t="shared" si="2"/>
        <v>2473226.0300000003</v>
      </c>
      <c r="M75" s="22">
        <f t="shared" si="2"/>
        <v>2610720.92</v>
      </c>
      <c r="N75" s="22">
        <f t="shared" si="2"/>
        <v>0</v>
      </c>
      <c r="O75" s="22">
        <f t="shared" si="2"/>
        <v>0</v>
      </c>
      <c r="P75" s="22">
        <f t="shared" si="2"/>
        <v>2610720.92</v>
      </c>
    </row>
    <row r="77" spans="1:10" ht="11.25">
      <c r="A77" s="82" t="s">
        <v>24</v>
      </c>
      <c r="B77" s="82"/>
      <c r="C77" s="82"/>
      <c r="D77" s="82"/>
      <c r="E77" s="82"/>
      <c r="F77" s="82"/>
      <c r="G77" s="82"/>
      <c r="H77" s="82"/>
      <c r="I77" s="82"/>
      <c r="J77" s="82"/>
    </row>
    <row r="78" spans="1:16" ht="11.25">
      <c r="A78" s="1" t="s">
        <v>25</v>
      </c>
      <c r="P78" s="5"/>
    </row>
    <row r="80" ht="11.25">
      <c r="A80" s="1" t="s">
        <v>41</v>
      </c>
    </row>
  </sheetData>
  <sheetProtection/>
  <mergeCells count="129">
    <mergeCell ref="N64:N65"/>
    <mergeCell ref="O64:O65"/>
    <mergeCell ref="P64:P65"/>
    <mergeCell ref="A59:A65"/>
    <mergeCell ref="C59:P62"/>
    <mergeCell ref="C64:C65"/>
    <mergeCell ref="D64:D65"/>
    <mergeCell ref="H64:H65"/>
    <mergeCell ref="I64:I65"/>
    <mergeCell ref="J64:J65"/>
    <mergeCell ref="K64:K65"/>
    <mergeCell ref="L64:L65"/>
    <mergeCell ref="M64:M65"/>
    <mergeCell ref="A1:P1"/>
    <mergeCell ref="C58:D58"/>
    <mergeCell ref="N71:N72"/>
    <mergeCell ref="O71:O72"/>
    <mergeCell ref="P71:P72"/>
    <mergeCell ref="H71:H72"/>
    <mergeCell ref="I71:I72"/>
    <mergeCell ref="A75:B75"/>
    <mergeCell ref="C75:D75"/>
    <mergeCell ref="M71:M72"/>
    <mergeCell ref="A58:B58"/>
    <mergeCell ref="O47:O49"/>
    <mergeCell ref="A77:J77"/>
    <mergeCell ref="A66:A72"/>
    <mergeCell ref="C66:P69"/>
    <mergeCell ref="C71:C72"/>
    <mergeCell ref="D71:D72"/>
    <mergeCell ref="J71:J72"/>
    <mergeCell ref="K71:K72"/>
    <mergeCell ref="L71:L72"/>
    <mergeCell ref="P47:P49"/>
    <mergeCell ref="A42:A49"/>
    <mergeCell ref="C47:C49"/>
    <mergeCell ref="D47:D49"/>
    <mergeCell ref="H47:H49"/>
    <mergeCell ref="I47:I49"/>
    <mergeCell ref="J47:J49"/>
    <mergeCell ref="O15:O17"/>
    <mergeCell ref="N15:N17"/>
    <mergeCell ref="M23:M25"/>
    <mergeCell ref="M31:M33"/>
    <mergeCell ref="N31:N33"/>
    <mergeCell ref="K31:K33"/>
    <mergeCell ref="D31:D33"/>
    <mergeCell ref="C26:P29"/>
    <mergeCell ref="L31:L33"/>
    <mergeCell ref="K47:K49"/>
    <mergeCell ref="L47:L49"/>
    <mergeCell ref="M47:M49"/>
    <mergeCell ref="N47:N49"/>
    <mergeCell ref="K15:K17"/>
    <mergeCell ref="L15:L17"/>
    <mergeCell ref="M15:M17"/>
    <mergeCell ref="H23:H25"/>
    <mergeCell ref="C42:P45"/>
    <mergeCell ref="O39:O41"/>
    <mergeCell ref="P39:P41"/>
    <mergeCell ref="C39:C41"/>
    <mergeCell ref="D39:D41"/>
    <mergeCell ref="C31:C33"/>
    <mergeCell ref="A10:A17"/>
    <mergeCell ref="C15:C17"/>
    <mergeCell ref="D15:D17"/>
    <mergeCell ref="H15:H17"/>
    <mergeCell ref="I15:I17"/>
    <mergeCell ref="J15:J17"/>
    <mergeCell ref="A34:A41"/>
    <mergeCell ref="C34:P37"/>
    <mergeCell ref="J23:J25"/>
    <mergeCell ref="H39:H41"/>
    <mergeCell ref="I39:I41"/>
    <mergeCell ref="J39:J41"/>
    <mergeCell ref="H31:H33"/>
    <mergeCell ref="I31:I33"/>
    <mergeCell ref="L39:L41"/>
    <mergeCell ref="P31:P33"/>
    <mergeCell ref="J31:J33"/>
    <mergeCell ref="O31:O33"/>
    <mergeCell ref="A26:A33"/>
    <mergeCell ref="H3:P3"/>
    <mergeCell ref="I4:P4"/>
    <mergeCell ref="G3:G7"/>
    <mergeCell ref="I5:L5"/>
    <mergeCell ref="I6:I7"/>
    <mergeCell ref="N6:P6"/>
    <mergeCell ref="H4:H7"/>
    <mergeCell ref="C9:D9"/>
    <mergeCell ref="A18:A25"/>
    <mergeCell ref="N23:N25"/>
    <mergeCell ref="O23:O25"/>
    <mergeCell ref="P23:P25"/>
    <mergeCell ref="C23:C25"/>
    <mergeCell ref="D23:D25"/>
    <mergeCell ref="L23:L25"/>
    <mergeCell ref="I23:I25"/>
    <mergeCell ref="P15:P17"/>
    <mergeCell ref="M55:M57"/>
    <mergeCell ref="N55:N57"/>
    <mergeCell ref="C10:P13"/>
    <mergeCell ref="F3:F7"/>
    <mergeCell ref="C2:C7"/>
    <mergeCell ref="D2:D7"/>
    <mergeCell ref="E2:E7"/>
    <mergeCell ref="M5:P5"/>
    <mergeCell ref="K23:K25"/>
    <mergeCell ref="C18:P21"/>
    <mergeCell ref="D55:D57"/>
    <mergeCell ref="M6:M7"/>
    <mergeCell ref="J6:L6"/>
    <mergeCell ref="M39:M41"/>
    <mergeCell ref="A2:A7"/>
    <mergeCell ref="B2:B7"/>
    <mergeCell ref="F2:G2"/>
    <mergeCell ref="H2:P2"/>
    <mergeCell ref="N39:N41"/>
    <mergeCell ref="K39:K41"/>
    <mergeCell ref="A50:A57"/>
    <mergeCell ref="H55:H57"/>
    <mergeCell ref="I55:I57"/>
    <mergeCell ref="J55:J57"/>
    <mergeCell ref="C50:P53"/>
    <mergeCell ref="K55:K57"/>
    <mergeCell ref="L55:L57"/>
    <mergeCell ref="O55:O57"/>
    <mergeCell ref="P55:P57"/>
    <mergeCell ref="C55:C57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 xml:space="preserve">&amp;R&amp;9Załącznik nr 3 
 do Zarządzenia Wójta Gminy Piecki nr 134/2019 z dnia 30.09.2019 r.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2019-10-07T10:32:25Z</cp:lastPrinted>
  <dcterms:created xsi:type="dcterms:W3CDTF">1998-12-09T13:02:10Z</dcterms:created>
  <dcterms:modified xsi:type="dcterms:W3CDTF">2019-10-07T10:33:08Z</dcterms:modified>
  <cp:category/>
  <cp:version/>
  <cp:contentType/>
  <cp:contentStatus/>
</cp:coreProperties>
</file>