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onanie wydatków 2015" sheetId="1" r:id="rId1"/>
  </sheets>
  <definedNames/>
  <calcPr fullCalcOnLoad="1"/>
</workbook>
</file>

<file path=xl/sharedStrings.xml><?xml version="1.0" encoding="utf-8"?>
<sst xmlns="http://schemas.openxmlformats.org/spreadsheetml/2006/main" count="500" uniqueCount="178">
  <si>
    <t>Dz.</t>
  </si>
  <si>
    <t>Rozdz.</t>
  </si>
  <si>
    <t>Wykonanie</t>
  </si>
  <si>
    <t>%</t>
  </si>
  <si>
    <t>ROLNICTWO I ŁOWIECTWO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</si>
  <si>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</si>
  <si>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</si>
  <si>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</si>
  <si>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</si>
  <si>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</si>
  <si>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</si>
  <si>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NACZ.ORG.WŁADZY PAŃSTW.</t>
  </si>
  <si>
    <t>OŚWIATA I WYCHOWANIE</t>
  </si>
  <si>
    <t>Szkoły podstawowe</t>
  </si>
  <si>
    <t>Pozostała działalność</t>
  </si>
  <si>
    <t>OCHRONA ZDROWIA</t>
  </si>
  <si>
    <t>Przeciwdziałanie alkoholizmowi</t>
  </si>
  <si>
    <t>OPIEKA SPOŁECZNA</t>
  </si>
  <si>
    <t>Składki na ubezpieczenie zdrowotne</t>
  </si>
  <si>
    <t>Dodatki mieszkaniowe</t>
  </si>
  <si>
    <t>Ośrodki pomocy społecznej</t>
  </si>
  <si>
    <t>EDUKACYJNA OPIEKA WYCHOWAWCZA</t>
  </si>
  <si>
    <t xml:space="preserve">                          Nazwa</t>
  </si>
  <si>
    <t>Infrastruktura wodociągowa i sanitarna</t>
  </si>
  <si>
    <t>Wydatki inwestycyjne</t>
  </si>
  <si>
    <t>Izby rolnicze</t>
  </si>
  <si>
    <t>Różne opłaty i składki</t>
  </si>
  <si>
    <t>Zakup usług remontowych</t>
  </si>
  <si>
    <t>TURYSTYKA</t>
  </si>
  <si>
    <t>Wynagrodzenia agencyjno-prowizyjne</t>
  </si>
  <si>
    <t>Zakup pozostałych usług</t>
  </si>
  <si>
    <t>Różne jednostki obsługi gosp. mieszk. i kom.</t>
  </si>
  <si>
    <t>Zakup energii</t>
  </si>
  <si>
    <t>DZIAŁALNOŚĆ USŁUGOWA</t>
  </si>
  <si>
    <t>Plany zagospodarowania przestrzennego</t>
  </si>
  <si>
    <t>Wynagrodzenia osobowe</t>
  </si>
  <si>
    <t>Dodatkowe wynagrodzenie roczne</t>
  </si>
  <si>
    <t>Składki na ubezpieczenia społeczne</t>
  </si>
  <si>
    <t>Składki na Fundusz Pracy</t>
  </si>
  <si>
    <t>Rada gminy</t>
  </si>
  <si>
    <t>Różne wydatki na rzecz osób fizycznych</t>
  </si>
  <si>
    <t>Zakup materiałów i wyposażenia</t>
  </si>
  <si>
    <t>Urząd gminy</t>
  </si>
  <si>
    <t>Wynagrodzenia osobowe pracowników</t>
  </si>
  <si>
    <t>Dodatkowe wynagrodzenia roczne</t>
  </si>
  <si>
    <t>Podróże służbowe krajowe</t>
  </si>
  <si>
    <t>Odpisy na ZFŚS</t>
  </si>
  <si>
    <t>Podatek od towarów i usług</t>
  </si>
  <si>
    <t>Urzędy naczelnych organów władzy państwowej</t>
  </si>
  <si>
    <t xml:space="preserve">BEZPIECZEŃSTWO PUBLICZNE I </t>
  </si>
  <si>
    <t>OCHRONA PRZECIWPOŻAROWA</t>
  </si>
  <si>
    <t>Ochotnicze straże pożarne</t>
  </si>
  <si>
    <t>Nagrody i wyd. osob. nie zalicz. do wynagrodzeń</t>
  </si>
  <si>
    <t>Zakup pomocy dydaktycznych</t>
  </si>
  <si>
    <t>Odpisy ZFŚS</t>
  </si>
  <si>
    <t>Świadczenia społeczne</t>
  </si>
  <si>
    <t>Gimnazja</t>
  </si>
  <si>
    <t>Nagrody i wyd. osob. nie zalicz. do wynagrodzeń.</t>
  </si>
  <si>
    <t>Dowożenie uczniów</t>
  </si>
  <si>
    <t>Zespoły ekonomiczno-administracyjne szkół</t>
  </si>
  <si>
    <t>Zakup środków żywności</t>
  </si>
  <si>
    <t>Zasiłki i pomoc w naturze oraz skł. ubezp. społecz.</t>
  </si>
  <si>
    <t>Oświetlenie ulic, placów i dróg</t>
  </si>
  <si>
    <t>KULTURA I OCHRONA DZIEDZICTWA NARODOWEGO</t>
  </si>
  <si>
    <t>Domy i ośrodki kultury, świetlice i kluby</t>
  </si>
  <si>
    <t>Dotacja podmiotowa z budżetu dla instytucji kult.</t>
  </si>
  <si>
    <t>Biblioteki</t>
  </si>
  <si>
    <t>KULTURA FIZYCZNA I SPORT</t>
  </si>
  <si>
    <t>WYDATKI  OGÓŁEM</t>
  </si>
  <si>
    <t>GOSPODARKA KOM. I OCHR.ŚROD.</t>
  </si>
  <si>
    <t>010</t>
  </si>
  <si>
    <t>01010</t>
  </si>
  <si>
    <t>01030</t>
  </si>
  <si>
    <t>Wpłaty gmin na rzecz izb rolniczych</t>
  </si>
  <si>
    <t>OBSŁUGA DŁUGU PUBLICZNEGO</t>
  </si>
  <si>
    <t>Nagrody i wyd. osob.nie zalicz.do wynagrodzeń</t>
  </si>
  <si>
    <t>Dokształcanie i doskonalenie</t>
  </si>
  <si>
    <t>Domy pomocy społecznej</t>
  </si>
  <si>
    <t>Świetlice szkolne</t>
  </si>
  <si>
    <t>Sporządziła: Krystyna Witkowska</t>
  </si>
  <si>
    <t xml:space="preserve">§ </t>
  </si>
  <si>
    <t xml:space="preserve">Plan </t>
  </si>
  <si>
    <t>Obrona cywilna</t>
  </si>
  <si>
    <t>RÓŻNE ROZLICZENIA</t>
  </si>
  <si>
    <t>Rezerwa ogólna</t>
  </si>
  <si>
    <t xml:space="preserve">Przedszkola </t>
  </si>
  <si>
    <t>Stypendia dla uczniów</t>
  </si>
  <si>
    <t>Wybory Prezydenta RP</t>
  </si>
  <si>
    <t>Wybory do Sejmu i Senatu</t>
  </si>
  <si>
    <t>Dotacja celowa na finans.zad.zlec.do realiz.stowarzysz.</t>
  </si>
  <si>
    <t>Wydatki na zakupy inwestycyjne j.b.</t>
  </si>
  <si>
    <t>Wynagrodzenia bezosobowe</t>
  </si>
  <si>
    <t>Odsetki od krajowych kredytów i pożyczek</t>
  </si>
  <si>
    <t>Obsługa papierów wartościowych, kredytów i pożyczek j.s.t.</t>
  </si>
  <si>
    <t>Rezerwy ogólne i celowe</t>
  </si>
  <si>
    <t>Opłaty za usługi internetowe</t>
  </si>
  <si>
    <t>Zakup produktów żywnościowych</t>
  </si>
  <si>
    <t>Pozostała działność</t>
  </si>
  <si>
    <t>Świadczenia rodzinne oraz skł.ubezp.em.i rentowe</t>
  </si>
  <si>
    <t>Usługi opieki specjalist. usługi opiekuńcze</t>
  </si>
  <si>
    <t>Pomoc materialna dla uczniów</t>
  </si>
  <si>
    <t>z tego:</t>
  </si>
  <si>
    <t xml:space="preserve">                                       1. wydatki bieżące</t>
  </si>
  <si>
    <t xml:space="preserve">                                       2. wydatki majątkowe</t>
  </si>
  <si>
    <t>WYKONANIE  WYDATKÓW BUDŻETU GMINY</t>
  </si>
  <si>
    <t>01095</t>
  </si>
  <si>
    <t>Zakup usług zdrowotnych</t>
  </si>
  <si>
    <t>Szkolenia pracowników</t>
  </si>
  <si>
    <t>Promocja jednostek samorządu terytorialnego</t>
  </si>
  <si>
    <t>Dotacje celowe przekazane na zad.realiz.na podst.poroz.</t>
  </si>
  <si>
    <t>Przeciwdziałanie narokmanii</t>
  </si>
  <si>
    <t>Gospodarka odpadami</t>
  </si>
  <si>
    <t>Utrzymanie zieleni w miastach i gminach</t>
  </si>
  <si>
    <t>Schroniska dla zwierząt</t>
  </si>
  <si>
    <t>Zadania w zakresie kultury fiz.i sportu</t>
  </si>
  <si>
    <t>Cmentarze</t>
  </si>
  <si>
    <t>Nagrody i wyd.osob.nie zalicz.do wynagrodzeń</t>
  </si>
  <si>
    <t>Zarządzanie kryzysowe</t>
  </si>
  <si>
    <t>Gospodarka ściekowa i ochona wód</t>
  </si>
  <si>
    <t>Dotacja celowa na fin.zad.zlec.stowarz.</t>
  </si>
  <si>
    <t>Obiekty sportowe</t>
  </si>
  <si>
    <t>WYTWARZ. I  ZAOPATR. W ENERG.I WOD.</t>
  </si>
  <si>
    <t>Oddziały przedszkolne w szkołach podstawowych</t>
  </si>
  <si>
    <t>Opłaty z tyt. telefonii komórkowej</t>
  </si>
  <si>
    <t>Dotacje przedmiotwe dla zakł.budżet.</t>
  </si>
  <si>
    <t>POZOST.ZAD.W ZAKR.POLIT.SPOŁECZ.</t>
  </si>
  <si>
    <t>Zakup materiałow i wyposażenia</t>
  </si>
  <si>
    <t>Dotacja przedmiotowa z budż. dla zakł. budżet.</t>
  </si>
  <si>
    <t>Pozostala dzialalność</t>
  </si>
  <si>
    <t xml:space="preserve"> </t>
  </si>
  <si>
    <t>Muzea</t>
  </si>
  <si>
    <t>Ośrodki informacji turystycznej</t>
  </si>
  <si>
    <t>Zasiłki stałe</t>
  </si>
  <si>
    <t>Składki na ubezpeczenia społeczne</t>
  </si>
  <si>
    <t>Składki na FP</t>
  </si>
  <si>
    <t>40001</t>
  </si>
  <si>
    <t>Dostarczanie ciepła</t>
  </si>
  <si>
    <t xml:space="preserve">Inne formy pomocy dla uczniów </t>
  </si>
  <si>
    <t>Dotacje cel.z budż.na inwest.przek.dla zakł.budżet.</t>
  </si>
  <si>
    <t>Dotacje cel.przek.gminie na zad.real.na podst.poroz.</t>
  </si>
  <si>
    <t xml:space="preserve">Informacje dodatkowe </t>
  </si>
  <si>
    <t xml:space="preserve">                         - wynagrodzenia </t>
  </si>
  <si>
    <t xml:space="preserve">                         - pochodne od wynagrodzeń</t>
  </si>
  <si>
    <t xml:space="preserve">                         - dotacje </t>
  </si>
  <si>
    <t>Wpłaty na państwowy fundusz celowy</t>
  </si>
  <si>
    <t>Dot.cel.z budżetu przek.dla zakł.budż. na inwest</t>
  </si>
  <si>
    <t>Usuwanie skutków klęsk żywiołowych</t>
  </si>
  <si>
    <t>Składki  na ubezpieczenia społeczne</t>
  </si>
  <si>
    <t>Opłaty z tyt. usług telefonii stacjonarnej</t>
  </si>
  <si>
    <t>Ośrodki wsprarcia</t>
  </si>
  <si>
    <t>Wspieranie rodziny</t>
  </si>
  <si>
    <t>Podatek od nieruchomości</t>
  </si>
  <si>
    <t>Zakupy inwestycyjne j.b.</t>
  </si>
  <si>
    <t>Zakup usłu remontowych</t>
  </si>
  <si>
    <t>Zadania w zakresie przemocy w rodzinie</t>
  </si>
  <si>
    <t>Wydatki na zakup i objęcie akcji, wniesienie wkładów do spółek prawa handlowego</t>
  </si>
  <si>
    <t>Skadki na ubezpieczenia społeczne</t>
  </si>
  <si>
    <t>Nagrody i wydaki nie zalicz. do wynagrodz.</t>
  </si>
  <si>
    <t>Rózne wydatki na rzecz osób fizycznych</t>
  </si>
  <si>
    <t>Dotacje celowe dla org.pożytku publicz.</t>
  </si>
  <si>
    <t xml:space="preserve">za     2015 rok </t>
  </si>
  <si>
    <t>Opłaty z tyt.usł.telekomunikacyjne</t>
  </si>
  <si>
    <t>Podróże służbowe zagraniczne</t>
  </si>
  <si>
    <t>Referenda ogólnokrajowe i konstytucyjne</t>
  </si>
  <si>
    <t>Komendy Powiatowe Policji</t>
  </si>
  <si>
    <t xml:space="preserve">Opłaty z tyt.usług telekomunikac. </t>
  </si>
  <si>
    <t>Zakup usług od innych jednostek samorz. teryt.</t>
  </si>
  <si>
    <t>Stołówki szkolne i przedszkolne</t>
  </si>
  <si>
    <t xml:space="preserve">Realizacja zadań wymag.spec.organizacji w   oddz.przedszkolnych </t>
  </si>
  <si>
    <t>Realizacja zadań wymag.spec.organizacji w   szkołach podst.i gimnazjach</t>
  </si>
  <si>
    <t>Podróże słuzbowe krajowe</t>
  </si>
  <si>
    <t>Rodziny zastępcze</t>
  </si>
  <si>
    <t>Dopłaty w spółkach prawa handlowego</t>
  </si>
  <si>
    <t>Dotacje przekaz, na realiz.zad.na podst.poroz.</t>
  </si>
  <si>
    <t>Dotacja celowa dla jst na dofinans. własnych zadań  bieżących</t>
  </si>
  <si>
    <t>Piecki, dnia 16 marca    2016 r.</t>
  </si>
  <si>
    <t>Wydatki na zakupy inwestycyjne</t>
  </si>
  <si>
    <t xml:space="preserve">Ochrona zabytków i opieka nad zabytkami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</si>
</sst>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"/>
    <numFmt numFmtId="175" formatCode="#,##0\ _z_ł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\ _z_ł_-;\-* #,##0.0\ _z_ł_-;_-* &quot;-&quot;?\ _z_ł_-;_-@_-"/>
    <numFmt numFmtId="179" formatCode="0.0%"/>
    <numFmt numFmtId="180" formatCode="[$-415]d\ mmmm\ yyyy"/>
  </numFmts>
  <fonts count="75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3"/>
      <name val="Arial CE"/>
      <family val="0"/>
    </font>
    <font>
      <b/>
      <sz val="11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i/>
      <sz val="10.7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.75"/>
      <color indexed="10"/>
      <name val="Times New Roman"/>
      <family val="1"/>
    </font>
    <font>
      <b/>
      <i/>
      <sz val="10"/>
      <color indexed="56"/>
      <name val="Arial CE"/>
      <family val="0"/>
    </font>
    <font>
      <i/>
      <sz val="10"/>
      <color indexed="56"/>
      <name val="Arial CE"/>
      <family val="0"/>
    </font>
    <font>
      <i/>
      <sz val="9"/>
      <color indexed="56"/>
      <name val="Arial CE"/>
      <family val="0"/>
    </font>
    <font>
      <i/>
      <sz val="10.75"/>
      <color indexed="56"/>
      <name val="Times New Roman"/>
      <family val="1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75"/>
      <color rgb="FFFF0000"/>
      <name val="Times New Roman"/>
      <family val="1"/>
    </font>
    <font>
      <b/>
      <i/>
      <sz val="10"/>
      <color rgb="FF002060"/>
      <name val="Arial CE"/>
      <family val="0"/>
    </font>
    <font>
      <i/>
      <sz val="10"/>
      <color rgb="FF002060"/>
      <name val="Arial CE"/>
      <family val="0"/>
    </font>
    <font>
      <i/>
      <sz val="9"/>
      <color rgb="FF002060"/>
      <name val="Arial CE"/>
      <family val="0"/>
    </font>
    <font>
      <i/>
      <sz val="10.75"/>
      <color rgb="FF002060"/>
      <name val="Times New Roman"/>
      <family val="1"/>
    </font>
    <font>
      <i/>
      <sz val="10"/>
      <color theme="3"/>
      <name val="Arial CE"/>
      <family val="0"/>
    </font>
    <font>
      <i/>
      <sz val="9"/>
      <color theme="3"/>
      <name val="Arial CE"/>
      <family val="0"/>
    </font>
    <font>
      <sz val="11"/>
      <color rgb="FFFF0000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1" fontId="5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169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1" fontId="8" fillId="0" borderId="14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41" fontId="8" fillId="0" borderId="11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41" fontId="8" fillId="0" borderId="17" xfId="0" applyNumberFormat="1" applyFont="1" applyBorder="1" applyAlignment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169" fontId="8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1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1" fontId="8" fillId="0" borderId="23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1" fontId="11" fillId="10" borderId="24" xfId="0" applyNumberFormat="1" applyFont="1" applyFill="1" applyBorder="1" applyAlignment="1">
      <alignment horizontal="center" vertical="center" wrapText="1"/>
    </xf>
    <xf numFmtId="169" fontId="11" fillId="10" borderId="25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justify" vertical="top" wrapText="1"/>
    </xf>
    <xf numFmtId="41" fontId="8" fillId="33" borderId="29" xfId="0" applyNumberFormat="1" applyFont="1" applyFill="1" applyBorder="1" applyAlignment="1">
      <alignment horizontal="center" vertical="center" wrapText="1"/>
    </xf>
    <xf numFmtId="169" fontId="8" fillId="33" borderId="25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justify" vertical="top" wrapText="1"/>
    </xf>
    <xf numFmtId="41" fontId="8" fillId="33" borderId="29" xfId="0" applyNumberFormat="1" applyFont="1" applyFill="1" applyBorder="1" applyAlignment="1">
      <alignment horizontal="center" vertical="center" wrapText="1"/>
    </xf>
    <xf numFmtId="169" fontId="8" fillId="33" borderId="25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justify" vertical="top" wrapText="1"/>
    </xf>
    <xf numFmtId="41" fontId="8" fillId="33" borderId="32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justify" vertical="top" wrapText="1"/>
    </xf>
    <xf numFmtId="41" fontId="8" fillId="33" borderId="25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41" fontId="8" fillId="33" borderId="11" xfId="0" applyNumberFormat="1" applyFont="1" applyFill="1" applyBorder="1" applyAlignment="1">
      <alignment horizontal="center" vertical="center" wrapText="1"/>
    </xf>
    <xf numFmtId="169" fontId="8" fillId="33" borderId="1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top" wrapText="1"/>
    </xf>
    <xf numFmtId="41" fontId="8" fillId="33" borderId="12" xfId="0" applyNumberFormat="1" applyFont="1" applyFill="1" applyBorder="1" applyAlignment="1">
      <alignment horizontal="center" vertical="center" wrapText="1"/>
    </xf>
    <xf numFmtId="169" fontId="5" fillId="33" borderId="12" xfId="0" applyNumberFormat="1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/>
    </xf>
    <xf numFmtId="169" fontId="5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justify" vertical="top" wrapText="1"/>
    </xf>
    <xf numFmtId="0" fontId="8" fillId="33" borderId="25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41" fontId="65" fillId="0" borderId="0" xfId="0" applyNumberFormat="1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1" fontId="11" fillId="0" borderId="13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 vertical="center"/>
    </xf>
    <xf numFmtId="169" fontId="20" fillId="0" borderId="1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41" fontId="11" fillId="0" borderId="12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169" fontId="20" fillId="0" borderId="12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41" fontId="68" fillId="0" borderId="0" xfId="0" applyNumberFormat="1" applyFont="1" applyAlignment="1">
      <alignment horizontal="center" vertical="center"/>
    </xf>
    <xf numFmtId="41" fontId="69" fillId="0" borderId="0" xfId="0" applyNumberFormat="1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 horizontal="center" vertical="center"/>
    </xf>
    <xf numFmtId="169" fontId="5" fillId="33" borderId="25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/>
    </xf>
    <xf numFmtId="3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5" fillId="0" borderId="23" xfId="0" applyFont="1" applyBorder="1" applyAlignment="1">
      <alignment horizontal="justify" vertical="top" wrapText="1"/>
    </xf>
    <xf numFmtId="41" fontId="11" fillId="33" borderId="2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9" fontId="5" fillId="34" borderId="13" xfId="0" applyNumberFormat="1" applyFont="1" applyFill="1" applyBorder="1" applyAlignment="1">
      <alignment horizontal="center" vertical="center"/>
    </xf>
    <xf numFmtId="169" fontId="8" fillId="34" borderId="22" xfId="0" applyNumberFormat="1" applyFont="1" applyFill="1" applyBorder="1" applyAlignment="1">
      <alignment horizontal="center" vertical="center"/>
    </xf>
    <xf numFmtId="169" fontId="5" fillId="34" borderId="15" xfId="0" applyNumberFormat="1" applyFont="1" applyFill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 wrapText="1"/>
    </xf>
    <xf numFmtId="41" fontId="5" fillId="0" borderId="36" xfId="0" applyNumberFormat="1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left" vertical="top" wrapText="1"/>
    </xf>
    <xf numFmtId="41" fontId="5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1" fontId="8" fillId="33" borderId="39" xfId="0" applyNumberFormat="1" applyFont="1" applyFill="1" applyBorder="1" applyAlignment="1">
      <alignment horizontal="center" vertical="center" wrapText="1"/>
    </xf>
    <xf numFmtId="41" fontId="8" fillId="33" borderId="4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169" fontId="8" fillId="33" borderId="35" xfId="0" applyNumberFormat="1" applyFont="1" applyFill="1" applyBorder="1" applyAlignment="1">
      <alignment horizontal="center" vertical="center"/>
    </xf>
    <xf numFmtId="169" fontId="8" fillId="33" borderId="45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0"/>
  <sheetViews>
    <sheetView tabSelected="1" zoomScaleSheetLayoutView="100" zoomScalePageLayoutView="0" workbookViewId="0" topLeftCell="A3">
      <selection activeCell="K20" sqref="K20"/>
    </sheetView>
  </sheetViews>
  <sheetFormatPr defaultColWidth="9.00390625" defaultRowHeight="12.75"/>
  <cols>
    <col min="1" max="1" width="5.00390625" style="2" customWidth="1"/>
    <col min="2" max="2" width="7.00390625" style="2" customWidth="1"/>
    <col min="3" max="3" width="5.625" style="2" customWidth="1"/>
    <col min="4" max="4" width="45.375" style="0" customWidth="1"/>
    <col min="5" max="5" width="14.625" style="2" customWidth="1"/>
    <col min="6" max="6" width="12.875" style="2" customWidth="1"/>
    <col min="7" max="7" width="6.375" style="30" customWidth="1"/>
    <col min="9" max="10" width="10.125" style="0" bestFit="1" customWidth="1"/>
    <col min="12" max="12" width="10.125" style="0" bestFit="1" customWidth="1"/>
    <col min="14" max="14" width="10.125" style="0" bestFit="1" customWidth="1"/>
  </cols>
  <sheetData>
    <row r="1" spans="6:7" ht="18" customHeight="1">
      <c r="F1" s="29"/>
      <c r="G1" s="31"/>
    </row>
    <row r="2" spans="1:7" s="11" customFormat="1" ht="19.5" customHeight="1">
      <c r="A2" s="10"/>
      <c r="B2" s="22"/>
      <c r="C2" s="22"/>
      <c r="D2" s="54" t="s">
        <v>104</v>
      </c>
      <c r="E2" s="4"/>
      <c r="G2" s="32"/>
    </row>
    <row r="3" spans="1:7" s="11" customFormat="1" ht="19.5" customHeight="1">
      <c r="A3" s="3"/>
      <c r="B3" s="22"/>
      <c r="C3" s="22"/>
      <c r="D3" s="1" t="s">
        <v>160</v>
      </c>
      <c r="E3" s="4"/>
      <c r="G3" s="31"/>
    </row>
    <row r="4" spans="1:7" s="11" customFormat="1" ht="15.75" customHeight="1">
      <c r="A4" s="3"/>
      <c r="B4" s="22"/>
      <c r="C4" s="22"/>
      <c r="D4" s="1"/>
      <c r="E4" s="4"/>
      <c r="G4" s="31"/>
    </row>
    <row r="5" spans="1:7" ht="14.25" customHeight="1">
      <c r="A5" s="3"/>
      <c r="B5" s="23"/>
      <c r="C5" s="23"/>
      <c r="D5" s="1"/>
      <c r="E5" s="4"/>
      <c r="F5"/>
      <c r="G5" s="33"/>
    </row>
    <row r="6" spans="1:7" ht="41.25" customHeight="1">
      <c r="A6" s="133" t="s">
        <v>0</v>
      </c>
      <c r="B6" s="133" t="s">
        <v>1</v>
      </c>
      <c r="C6" s="133" t="s">
        <v>80</v>
      </c>
      <c r="D6" s="134" t="s">
        <v>22</v>
      </c>
      <c r="E6" s="133" t="s">
        <v>81</v>
      </c>
      <c r="F6" s="135" t="s">
        <v>2</v>
      </c>
      <c r="G6" s="136" t="s">
        <v>3</v>
      </c>
    </row>
    <row r="7" spans="1:7" s="7" customFormat="1" ht="24.75" customHeight="1">
      <c r="A7" s="137" t="s">
        <v>70</v>
      </c>
      <c r="B7" s="138"/>
      <c r="C7" s="138"/>
      <c r="D7" s="139" t="s">
        <v>4</v>
      </c>
      <c r="E7" s="140">
        <f>E8+E13+E15</f>
        <v>640010</v>
      </c>
      <c r="F7" s="140">
        <f>F8+F13+F15</f>
        <v>633272</v>
      </c>
      <c r="G7" s="141">
        <f>F7/E7*10000%</f>
        <v>98.94720394993828</v>
      </c>
    </row>
    <row r="8" spans="1:7" s="7" customFormat="1" ht="18" customHeight="1">
      <c r="A8" s="210"/>
      <c r="B8" s="60" t="s">
        <v>71</v>
      </c>
      <c r="C8" s="19"/>
      <c r="D8" s="16" t="s">
        <v>23</v>
      </c>
      <c r="E8" s="70">
        <f>SUM(E9:E12)</f>
        <v>182828</v>
      </c>
      <c r="F8" s="66">
        <f>SUM(F9:F12)</f>
        <v>176117</v>
      </c>
      <c r="G8" s="35">
        <f>F8/E8*10000%</f>
        <v>96.32933686306255</v>
      </c>
    </row>
    <row r="9" spans="1:7" s="7" customFormat="1" ht="18" customHeight="1">
      <c r="A9" s="210"/>
      <c r="B9" s="60"/>
      <c r="C9" s="59">
        <v>6050</v>
      </c>
      <c r="D9" s="24" t="s">
        <v>24</v>
      </c>
      <c r="E9" s="57">
        <v>6549</v>
      </c>
      <c r="F9" s="28">
        <v>0</v>
      </c>
      <c r="G9" s="34">
        <f>F9/E9*10000%</f>
        <v>0</v>
      </c>
    </row>
    <row r="10" spans="1:7" s="7" customFormat="1" ht="18" customHeight="1">
      <c r="A10" s="210"/>
      <c r="B10" s="60"/>
      <c r="C10" s="59">
        <v>6058</v>
      </c>
      <c r="D10" s="24" t="s">
        <v>24</v>
      </c>
      <c r="E10" s="57">
        <v>121972</v>
      </c>
      <c r="F10" s="28">
        <v>121972</v>
      </c>
      <c r="G10" s="34">
        <f>F10/E10*10000%</f>
        <v>100</v>
      </c>
    </row>
    <row r="11" spans="1:7" s="7" customFormat="1" ht="18" customHeight="1">
      <c r="A11" s="210"/>
      <c r="B11" s="60"/>
      <c r="C11" s="59">
        <v>6059</v>
      </c>
      <c r="D11" s="24" t="s">
        <v>24</v>
      </c>
      <c r="E11" s="57">
        <v>54307</v>
      </c>
      <c r="F11" s="28">
        <v>54145</v>
      </c>
      <c r="G11" s="34">
        <f>F11/E11*10000%</f>
        <v>99.70169591397058</v>
      </c>
    </row>
    <row r="12" spans="1:7" s="7" customFormat="1" ht="18" customHeight="1" hidden="1">
      <c r="A12" s="210"/>
      <c r="B12" s="60"/>
      <c r="C12" s="59">
        <v>6210</v>
      </c>
      <c r="D12" s="24" t="s">
        <v>138</v>
      </c>
      <c r="E12" s="57"/>
      <c r="F12" s="28"/>
      <c r="G12" s="34" t="e">
        <f>F12/E12%</f>
        <v>#DIV/0!</v>
      </c>
    </row>
    <row r="13" spans="1:7" s="7" customFormat="1" ht="18" customHeight="1">
      <c r="A13" s="210"/>
      <c r="B13" s="60" t="s">
        <v>72</v>
      </c>
      <c r="C13" s="59"/>
      <c r="D13" s="24" t="s">
        <v>25</v>
      </c>
      <c r="E13" s="62">
        <v>11590</v>
      </c>
      <c r="F13" s="63">
        <v>11563</v>
      </c>
      <c r="G13" s="34">
        <f>F13/E13*10000%</f>
        <v>99.76704055220017</v>
      </c>
    </row>
    <row r="14" spans="1:7" s="7" customFormat="1" ht="18" customHeight="1">
      <c r="A14" s="210"/>
      <c r="B14" s="60"/>
      <c r="C14" s="59">
        <v>2850</v>
      </c>
      <c r="D14" s="24" t="s">
        <v>73</v>
      </c>
      <c r="E14" s="57">
        <v>11590</v>
      </c>
      <c r="F14" s="28">
        <v>11563</v>
      </c>
      <c r="G14" s="34">
        <f>F14/E14*10000%</f>
        <v>99.76704055220017</v>
      </c>
    </row>
    <row r="15" spans="1:8" s="7" customFormat="1" ht="18" customHeight="1">
      <c r="A15" s="55"/>
      <c r="B15" s="60" t="s">
        <v>105</v>
      </c>
      <c r="C15" s="59"/>
      <c r="D15" s="24" t="s">
        <v>14</v>
      </c>
      <c r="E15" s="62">
        <f>SUM(E16:E22)</f>
        <v>445592</v>
      </c>
      <c r="F15" s="62">
        <f>SUM(F16:F22)</f>
        <v>445592</v>
      </c>
      <c r="G15" s="34">
        <v>100</v>
      </c>
      <c r="H15" s="56"/>
    </row>
    <row r="16" spans="1:8" s="7" customFormat="1" ht="18" customHeight="1" hidden="1">
      <c r="A16" s="55"/>
      <c r="B16" s="60"/>
      <c r="C16" s="59">
        <v>4010</v>
      </c>
      <c r="D16" s="24" t="s">
        <v>35</v>
      </c>
      <c r="E16" s="109"/>
      <c r="F16" s="110"/>
      <c r="G16" s="34">
        <v>100</v>
      </c>
      <c r="H16" s="56"/>
    </row>
    <row r="17" spans="1:8" s="7" customFormat="1" ht="18" customHeight="1">
      <c r="A17" s="55"/>
      <c r="B17" s="60"/>
      <c r="C17" s="59">
        <v>4010</v>
      </c>
      <c r="D17" s="24" t="s">
        <v>35</v>
      </c>
      <c r="E17" s="109">
        <v>5400</v>
      </c>
      <c r="F17" s="110">
        <v>5400</v>
      </c>
      <c r="G17" s="34">
        <v>100</v>
      </c>
      <c r="H17" s="56"/>
    </row>
    <row r="18" spans="1:8" s="7" customFormat="1" ht="18" customHeight="1">
      <c r="A18" s="55"/>
      <c r="B18" s="60"/>
      <c r="C18" s="59">
        <v>4110</v>
      </c>
      <c r="D18" s="24" t="s">
        <v>133</v>
      </c>
      <c r="E18" s="109">
        <v>933</v>
      </c>
      <c r="F18" s="110">
        <v>933</v>
      </c>
      <c r="G18" s="34">
        <f>F18/E18%</f>
        <v>100</v>
      </c>
      <c r="H18" s="56"/>
    </row>
    <row r="19" spans="1:8" s="7" customFormat="1" ht="18" customHeight="1">
      <c r="A19" s="55"/>
      <c r="B19" s="60"/>
      <c r="C19" s="59">
        <v>4120</v>
      </c>
      <c r="D19" s="24" t="s">
        <v>134</v>
      </c>
      <c r="E19" s="109">
        <v>59</v>
      </c>
      <c r="F19" s="110">
        <v>59</v>
      </c>
      <c r="G19" s="34">
        <f>F19/E19%</f>
        <v>100</v>
      </c>
      <c r="H19" s="56"/>
    </row>
    <row r="20" spans="1:8" s="7" customFormat="1" ht="18" customHeight="1">
      <c r="A20" s="55"/>
      <c r="B20" s="60"/>
      <c r="C20" s="59">
        <v>4210</v>
      </c>
      <c r="D20" s="24" t="s">
        <v>41</v>
      </c>
      <c r="E20" s="109">
        <v>2345</v>
      </c>
      <c r="F20" s="110">
        <v>2345</v>
      </c>
      <c r="G20" s="65">
        <f>F20/E20%</f>
        <v>100</v>
      </c>
      <c r="H20" s="56"/>
    </row>
    <row r="21" spans="1:8" s="7" customFormat="1" ht="18" customHeight="1">
      <c r="A21" s="55"/>
      <c r="B21" s="60"/>
      <c r="C21" s="59">
        <v>4430</v>
      </c>
      <c r="D21" s="24" t="s">
        <v>26</v>
      </c>
      <c r="E21" s="57">
        <v>436855</v>
      </c>
      <c r="F21" s="28">
        <v>436855</v>
      </c>
      <c r="G21" s="65">
        <f>F21/E21%</f>
        <v>100</v>
      </c>
      <c r="H21" s="56"/>
    </row>
    <row r="22" spans="1:8" s="7" customFormat="1" ht="18" customHeight="1" hidden="1">
      <c r="A22" s="55"/>
      <c r="B22" s="60"/>
      <c r="C22" s="15">
        <v>6050</v>
      </c>
      <c r="D22" s="24" t="s">
        <v>24</v>
      </c>
      <c r="E22" s="9"/>
      <c r="F22" s="71"/>
      <c r="G22" s="34">
        <v>100</v>
      </c>
      <c r="H22" s="56"/>
    </row>
    <row r="23" spans="1:8" s="7" customFormat="1" ht="18" customHeight="1" hidden="1">
      <c r="A23" s="142">
        <v>400</v>
      </c>
      <c r="B23" s="143"/>
      <c r="C23" s="144"/>
      <c r="D23" s="145" t="s">
        <v>121</v>
      </c>
      <c r="E23" s="146"/>
      <c r="F23" s="146"/>
      <c r="G23" s="147" t="e">
        <f>F23:F24/E23%</f>
        <v>#DIV/0!</v>
      </c>
      <c r="H23" s="112"/>
    </row>
    <row r="24" spans="1:8" s="7" customFormat="1" ht="18" customHeight="1" hidden="1">
      <c r="A24" s="55"/>
      <c r="B24" s="60" t="s">
        <v>135</v>
      </c>
      <c r="C24" s="59"/>
      <c r="D24" s="68" t="s">
        <v>136</v>
      </c>
      <c r="E24" s="62"/>
      <c r="F24" s="70"/>
      <c r="G24" s="34" t="e">
        <f>F24/E24%</f>
        <v>#DIV/0!</v>
      </c>
      <c r="H24" s="56"/>
    </row>
    <row r="25" spans="1:8" s="7" customFormat="1" ht="30.75" customHeight="1" hidden="1">
      <c r="A25" s="55"/>
      <c r="B25" s="60"/>
      <c r="C25" s="59">
        <v>6010</v>
      </c>
      <c r="D25" s="68" t="s">
        <v>155</v>
      </c>
      <c r="E25" s="57"/>
      <c r="F25" s="71"/>
      <c r="G25" s="34" t="e">
        <f>F25/E25%</f>
        <v>#DIV/0!</v>
      </c>
      <c r="H25" s="56"/>
    </row>
    <row r="26" spans="1:10" s="7" customFormat="1" ht="18" customHeight="1" thickBot="1">
      <c r="A26" s="148">
        <v>600</v>
      </c>
      <c r="B26" s="149"/>
      <c r="C26" s="149"/>
      <c r="D26" s="150" t="s">
        <v>5</v>
      </c>
      <c r="E26" s="151">
        <f>E27+E32</f>
        <v>438416</v>
      </c>
      <c r="F26" s="151">
        <f>F27+F32</f>
        <v>405710</v>
      </c>
      <c r="G26" s="141">
        <f>F26/E26*10000%</f>
        <v>92.53996204518083</v>
      </c>
      <c r="J26" s="56"/>
    </row>
    <row r="27" spans="1:7" s="7" customFormat="1" ht="18" customHeight="1">
      <c r="A27" s="211"/>
      <c r="B27" s="5">
        <v>60016</v>
      </c>
      <c r="C27" s="5"/>
      <c r="D27" s="6" t="s">
        <v>6</v>
      </c>
      <c r="E27" s="61">
        <f>SUM(E28:E31)</f>
        <v>433416</v>
      </c>
      <c r="F27" s="61">
        <f>SUM(F28:F31)</f>
        <v>400959</v>
      </c>
      <c r="G27" s="34">
        <f>F27/E27*10000%</f>
        <v>92.51135168060247</v>
      </c>
    </row>
    <row r="28" spans="1:7" s="7" customFormat="1" ht="27.75" customHeight="1">
      <c r="A28" s="212"/>
      <c r="B28" s="5"/>
      <c r="C28" s="5">
        <v>2320</v>
      </c>
      <c r="D28" s="6" t="s">
        <v>109</v>
      </c>
      <c r="E28" s="77">
        <v>20000</v>
      </c>
      <c r="F28" s="78">
        <v>20000</v>
      </c>
      <c r="G28" s="34">
        <f>F28/E28*10000%</f>
        <v>100</v>
      </c>
    </row>
    <row r="29" spans="1:7" s="7" customFormat="1" ht="18" customHeight="1">
      <c r="A29" s="212"/>
      <c r="B29" s="13"/>
      <c r="C29" s="5">
        <v>4270</v>
      </c>
      <c r="D29" s="6" t="s">
        <v>27</v>
      </c>
      <c r="E29" s="8">
        <v>166060</v>
      </c>
      <c r="F29" s="9">
        <v>144113</v>
      </c>
      <c r="G29" s="34">
        <f>F29/E29*10000%</f>
        <v>86.78369264121402</v>
      </c>
    </row>
    <row r="30" spans="1:7" s="7" customFormat="1" ht="18" customHeight="1">
      <c r="A30" s="212"/>
      <c r="B30" s="13"/>
      <c r="C30" s="5">
        <v>4300</v>
      </c>
      <c r="D30" s="6" t="s">
        <v>30</v>
      </c>
      <c r="E30" s="8">
        <v>50556</v>
      </c>
      <c r="F30" s="9">
        <v>44814</v>
      </c>
      <c r="G30" s="34">
        <f>F30/E30%</f>
        <v>88.64229765013054</v>
      </c>
    </row>
    <row r="31" spans="1:7" s="7" customFormat="1" ht="18" customHeight="1">
      <c r="A31" s="212"/>
      <c r="B31" s="13"/>
      <c r="C31" s="5">
        <v>6050</v>
      </c>
      <c r="D31" s="6" t="s">
        <v>24</v>
      </c>
      <c r="E31" s="8">
        <v>196800</v>
      </c>
      <c r="F31" s="9">
        <v>192032</v>
      </c>
      <c r="G31" s="34">
        <f>F31/E31%</f>
        <v>97.57723577235772</v>
      </c>
    </row>
    <row r="32" spans="1:7" s="7" customFormat="1" ht="18" customHeight="1">
      <c r="A32" s="212"/>
      <c r="B32" s="13">
        <v>60095</v>
      </c>
      <c r="C32" s="5"/>
      <c r="D32" s="6" t="s">
        <v>14</v>
      </c>
      <c r="E32" s="61">
        <v>5000</v>
      </c>
      <c r="F32" s="64">
        <v>4751</v>
      </c>
      <c r="G32" s="34">
        <f aca="true" t="shared" si="0" ref="G32:G41">F32/E32*10000%</f>
        <v>95.02000000000001</v>
      </c>
    </row>
    <row r="33" spans="1:7" s="7" customFormat="1" ht="18" customHeight="1" hidden="1">
      <c r="A33" s="15"/>
      <c r="B33" s="117">
        <v>60095</v>
      </c>
      <c r="C33" s="21"/>
      <c r="D33" s="24" t="s">
        <v>14</v>
      </c>
      <c r="E33" s="63">
        <f>SUM(E34:E35)</f>
        <v>0</v>
      </c>
      <c r="F33" s="63">
        <f>SUM(F34:F35)</f>
        <v>0</v>
      </c>
      <c r="G33" s="34" t="e">
        <f t="shared" si="0"/>
        <v>#DIV/0!</v>
      </c>
    </row>
    <row r="34" spans="1:7" s="7" customFormat="1" ht="18" customHeight="1" hidden="1">
      <c r="A34" s="15"/>
      <c r="B34" s="117"/>
      <c r="C34" s="21">
        <v>4300</v>
      </c>
      <c r="D34" s="24" t="s">
        <v>30</v>
      </c>
      <c r="E34" s="28"/>
      <c r="F34" s="28"/>
      <c r="G34" s="34" t="e">
        <f t="shared" si="0"/>
        <v>#DIV/0!</v>
      </c>
    </row>
    <row r="35" spans="1:7" s="7" customFormat="1" ht="18" customHeight="1" hidden="1">
      <c r="A35" s="15"/>
      <c r="B35" s="102"/>
      <c r="C35" s="14">
        <v>6050</v>
      </c>
      <c r="D35" s="25" t="s">
        <v>24</v>
      </c>
      <c r="E35" s="26"/>
      <c r="F35" s="26"/>
      <c r="G35" s="34" t="e">
        <f t="shared" si="0"/>
        <v>#DIV/0!</v>
      </c>
    </row>
    <row r="36" spans="1:7" s="7" customFormat="1" ht="18" customHeight="1">
      <c r="A36" s="15"/>
      <c r="B36" s="102"/>
      <c r="C36" s="14">
        <v>4300</v>
      </c>
      <c r="D36" s="25" t="s">
        <v>30</v>
      </c>
      <c r="E36" s="26">
        <v>5000</v>
      </c>
      <c r="F36" s="26">
        <v>4751</v>
      </c>
      <c r="G36" s="34">
        <f t="shared" si="0"/>
        <v>95.02000000000001</v>
      </c>
    </row>
    <row r="37" spans="1:7" s="7" customFormat="1" ht="18" customHeight="1">
      <c r="A37" s="152">
        <v>630</v>
      </c>
      <c r="B37" s="153"/>
      <c r="C37" s="153"/>
      <c r="D37" s="154" t="s">
        <v>28</v>
      </c>
      <c r="E37" s="155">
        <f>E38+E40</f>
        <v>2310</v>
      </c>
      <c r="F37" s="155">
        <f>F38+F40</f>
        <v>2131</v>
      </c>
      <c r="G37" s="141">
        <f t="shared" si="0"/>
        <v>92.25108225108225</v>
      </c>
    </row>
    <row r="38" spans="1:7" s="7" customFormat="1" ht="18" customHeight="1">
      <c r="A38" s="213"/>
      <c r="B38" s="5">
        <v>63095</v>
      </c>
      <c r="C38" s="5"/>
      <c r="D38" s="6" t="s">
        <v>14</v>
      </c>
      <c r="E38" s="61">
        <f>SUM(E39:E39)</f>
        <v>2310</v>
      </c>
      <c r="F38" s="64">
        <f>SUM(F39:F39)</f>
        <v>2131</v>
      </c>
      <c r="G38" s="34">
        <f t="shared" si="0"/>
        <v>92.25108225108225</v>
      </c>
    </row>
    <row r="39" spans="1:7" s="7" customFormat="1" ht="18" customHeight="1">
      <c r="A39" s="212"/>
      <c r="B39" s="13"/>
      <c r="C39" s="5">
        <v>4100</v>
      </c>
      <c r="D39" s="6" t="s">
        <v>29</v>
      </c>
      <c r="E39" s="8">
        <v>2310</v>
      </c>
      <c r="F39" s="9">
        <v>2131</v>
      </c>
      <c r="G39" s="34">
        <f t="shared" si="0"/>
        <v>92.25108225108225</v>
      </c>
    </row>
    <row r="40" spans="1:7" s="7" customFormat="1" ht="18" customHeight="1" hidden="1">
      <c r="A40" s="55"/>
      <c r="B40" s="117">
        <v>63001</v>
      </c>
      <c r="C40" s="15"/>
      <c r="D40" s="69" t="s">
        <v>131</v>
      </c>
      <c r="E40" s="70"/>
      <c r="F40" s="70"/>
      <c r="G40" s="34" t="e">
        <f t="shared" si="0"/>
        <v>#DIV/0!</v>
      </c>
    </row>
    <row r="41" spans="1:7" s="7" customFormat="1" ht="18" customHeight="1" hidden="1">
      <c r="A41" s="55"/>
      <c r="B41" s="117"/>
      <c r="C41" s="15">
        <v>6057</v>
      </c>
      <c r="D41" s="69" t="s">
        <v>24</v>
      </c>
      <c r="E41" s="115"/>
      <c r="F41" s="110"/>
      <c r="G41" s="34" t="e">
        <f t="shared" si="0"/>
        <v>#DIV/0!</v>
      </c>
    </row>
    <row r="42" spans="1:7" s="7" customFormat="1" ht="18" customHeight="1" hidden="1">
      <c r="A42" s="55"/>
      <c r="B42" s="117"/>
      <c r="C42" s="15">
        <v>6059</v>
      </c>
      <c r="D42" s="69" t="s">
        <v>24</v>
      </c>
      <c r="E42" s="115"/>
      <c r="F42" s="110"/>
      <c r="G42" s="65" t="e">
        <f>F42/E42%</f>
        <v>#DIV/0!</v>
      </c>
    </row>
    <row r="43" spans="1:7" s="7" customFormat="1" ht="18" customHeight="1">
      <c r="A43" s="152">
        <v>700</v>
      </c>
      <c r="B43" s="153"/>
      <c r="C43" s="153"/>
      <c r="D43" s="154" t="s">
        <v>7</v>
      </c>
      <c r="E43" s="155">
        <f>E44+E48+E53+E55</f>
        <v>98231</v>
      </c>
      <c r="F43" s="155">
        <f>F44+F48+F53+F55</f>
        <v>90460</v>
      </c>
      <c r="G43" s="141">
        <f aca="true" t="shared" si="1" ref="G43:G48">F43/E43*10000%</f>
        <v>92.08905538984638</v>
      </c>
    </row>
    <row r="44" spans="1:7" s="7" customFormat="1" ht="16.5" customHeight="1">
      <c r="A44" s="223"/>
      <c r="B44" s="5">
        <v>70004</v>
      </c>
      <c r="C44" s="5"/>
      <c r="D44" s="6" t="s">
        <v>31</v>
      </c>
      <c r="E44" s="61">
        <f>SUM(E45:E47)</f>
        <v>21300</v>
      </c>
      <c r="F44" s="64">
        <f>SUM(F45:F47)</f>
        <v>20352</v>
      </c>
      <c r="G44" s="34">
        <f t="shared" si="1"/>
        <v>95.54929577464789</v>
      </c>
    </row>
    <row r="45" spans="1:7" s="7" customFormat="1" ht="18" customHeight="1">
      <c r="A45" s="223"/>
      <c r="B45" s="5"/>
      <c r="C45" s="5">
        <v>4260</v>
      </c>
      <c r="D45" s="6" t="s">
        <v>32</v>
      </c>
      <c r="E45" s="8">
        <v>1800</v>
      </c>
      <c r="F45" s="9">
        <v>903</v>
      </c>
      <c r="G45" s="34">
        <f t="shared" si="1"/>
        <v>50.16666666666667</v>
      </c>
    </row>
    <row r="46" spans="1:7" s="7" customFormat="1" ht="18" customHeight="1" hidden="1">
      <c r="A46" s="223"/>
      <c r="B46" s="5"/>
      <c r="C46" s="5">
        <v>4270</v>
      </c>
      <c r="D46" s="6" t="s">
        <v>27</v>
      </c>
      <c r="E46" s="8"/>
      <c r="F46" s="9"/>
      <c r="G46" s="34" t="e">
        <f t="shared" si="1"/>
        <v>#DIV/0!</v>
      </c>
    </row>
    <row r="47" spans="1:7" s="7" customFormat="1" ht="18" customHeight="1">
      <c r="A47" s="223"/>
      <c r="B47" s="5"/>
      <c r="C47" s="5">
        <v>4300</v>
      </c>
      <c r="D47" s="6" t="s">
        <v>30</v>
      </c>
      <c r="E47" s="8">
        <v>19500</v>
      </c>
      <c r="F47" s="9">
        <v>19449</v>
      </c>
      <c r="G47" s="34">
        <f t="shared" si="1"/>
        <v>99.73846153846154</v>
      </c>
    </row>
    <row r="48" spans="1:7" s="7" customFormat="1" ht="18" customHeight="1">
      <c r="A48" s="223"/>
      <c r="B48" s="5">
        <v>70005</v>
      </c>
      <c r="C48" s="5"/>
      <c r="D48" s="6" t="s">
        <v>8</v>
      </c>
      <c r="E48" s="61">
        <f>SUM(E49:E52)</f>
        <v>71931</v>
      </c>
      <c r="F48" s="61">
        <f>SUM(F49:F52)</f>
        <v>70108</v>
      </c>
      <c r="G48" s="34">
        <f t="shared" si="1"/>
        <v>97.46562678122089</v>
      </c>
    </row>
    <row r="49" spans="1:7" s="7" customFormat="1" ht="18" customHeight="1">
      <c r="A49" s="223"/>
      <c r="B49" s="5"/>
      <c r="C49" s="5">
        <v>4300</v>
      </c>
      <c r="D49" s="6" t="s">
        <v>30</v>
      </c>
      <c r="E49" s="77">
        <v>43303</v>
      </c>
      <c r="F49" s="78">
        <v>41681</v>
      </c>
      <c r="G49" s="65">
        <f>F49/E49%</f>
        <v>96.25430108768447</v>
      </c>
    </row>
    <row r="50" spans="1:7" s="7" customFormat="1" ht="18" customHeight="1">
      <c r="A50" s="229"/>
      <c r="B50" s="193"/>
      <c r="C50" s="5">
        <v>4430</v>
      </c>
      <c r="D50" s="6" t="s">
        <v>26</v>
      </c>
      <c r="E50" s="8">
        <v>28628</v>
      </c>
      <c r="F50" s="9">
        <v>28427</v>
      </c>
      <c r="G50" s="34">
        <f>F50/E50*10000%</f>
        <v>99.29789017744865</v>
      </c>
    </row>
    <row r="51" spans="1:7" s="7" customFormat="1" ht="18" customHeight="1" hidden="1">
      <c r="A51" s="15"/>
      <c r="B51" s="55"/>
      <c r="C51" s="21">
        <v>4480</v>
      </c>
      <c r="D51" s="24" t="s">
        <v>151</v>
      </c>
      <c r="E51" s="28"/>
      <c r="F51" s="28"/>
      <c r="G51" s="34" t="e">
        <f aca="true" t="shared" si="2" ref="G51:G56">F51/E51*10000%</f>
        <v>#DIV/0!</v>
      </c>
    </row>
    <row r="52" spans="1:7" s="7" customFormat="1" ht="18" customHeight="1" hidden="1">
      <c r="A52" s="15"/>
      <c r="B52" s="55"/>
      <c r="C52" s="21">
        <v>6060</v>
      </c>
      <c r="D52" s="24" t="s">
        <v>90</v>
      </c>
      <c r="E52" s="28"/>
      <c r="F52" s="28"/>
      <c r="G52" s="34" t="e">
        <f t="shared" si="2"/>
        <v>#DIV/0!</v>
      </c>
    </row>
    <row r="53" spans="1:7" s="7" customFormat="1" ht="18" customHeight="1" hidden="1">
      <c r="A53" s="15"/>
      <c r="B53" s="21">
        <v>70095</v>
      </c>
      <c r="C53" s="21"/>
      <c r="D53" s="24" t="s">
        <v>14</v>
      </c>
      <c r="E53" s="63"/>
      <c r="F53" s="63"/>
      <c r="G53" s="34" t="e">
        <f t="shared" si="2"/>
        <v>#DIV/0!</v>
      </c>
    </row>
    <row r="54" spans="1:7" s="7" customFormat="1" ht="18" customHeight="1" hidden="1">
      <c r="A54" s="15"/>
      <c r="B54" s="14"/>
      <c r="C54" s="14">
        <v>2650</v>
      </c>
      <c r="D54" s="25" t="s">
        <v>127</v>
      </c>
      <c r="E54" s="26"/>
      <c r="F54" s="26"/>
      <c r="G54" s="34" t="e">
        <f t="shared" si="2"/>
        <v>#DIV/0!</v>
      </c>
    </row>
    <row r="55" spans="1:7" s="7" customFormat="1" ht="18" customHeight="1">
      <c r="A55" s="15"/>
      <c r="B55" s="21">
        <v>70095</v>
      </c>
      <c r="C55" s="21"/>
      <c r="D55" s="24" t="s">
        <v>14</v>
      </c>
      <c r="E55" s="63">
        <v>5000</v>
      </c>
      <c r="F55" s="63">
        <v>0</v>
      </c>
      <c r="G55" s="34">
        <f t="shared" si="2"/>
        <v>0</v>
      </c>
    </row>
    <row r="56" spans="1:7" s="7" customFormat="1" ht="18" customHeight="1">
      <c r="A56" s="15"/>
      <c r="B56" s="21"/>
      <c r="C56" s="21">
        <v>6050</v>
      </c>
      <c r="D56" s="24" t="s">
        <v>24</v>
      </c>
      <c r="E56" s="28">
        <v>5000</v>
      </c>
      <c r="F56" s="28">
        <v>0</v>
      </c>
      <c r="G56" s="34">
        <f t="shared" si="2"/>
        <v>0</v>
      </c>
    </row>
    <row r="57" spans="1:7" s="7" customFormat="1" ht="18" customHeight="1">
      <c r="A57" s="156">
        <v>710</v>
      </c>
      <c r="B57" s="157"/>
      <c r="C57" s="157"/>
      <c r="D57" s="158" t="s">
        <v>33</v>
      </c>
      <c r="E57" s="159">
        <f>E58+E60+E63</f>
        <v>105205</v>
      </c>
      <c r="F57" s="159">
        <f>F58+F60+F63</f>
        <v>104160</v>
      </c>
      <c r="G57" s="160">
        <f>F57/E57*10000%</f>
        <v>99.00670120241433</v>
      </c>
    </row>
    <row r="58" spans="1:7" s="7" customFormat="1" ht="18" customHeight="1">
      <c r="A58" s="217"/>
      <c r="B58" s="19">
        <v>71004</v>
      </c>
      <c r="C58" s="19"/>
      <c r="D58" s="98" t="s">
        <v>34</v>
      </c>
      <c r="E58" s="100">
        <v>45000</v>
      </c>
      <c r="F58" s="100">
        <v>44297</v>
      </c>
      <c r="G58" s="35">
        <f>F58/E58*10000%</f>
        <v>98.43777777777778</v>
      </c>
    </row>
    <row r="59" spans="1:15" s="7" customFormat="1" ht="18" customHeight="1">
      <c r="A59" s="214"/>
      <c r="B59" s="21"/>
      <c r="C59" s="21">
        <v>4300</v>
      </c>
      <c r="D59" s="69" t="s">
        <v>30</v>
      </c>
      <c r="E59" s="71">
        <v>45000</v>
      </c>
      <c r="F59" s="71">
        <v>44297</v>
      </c>
      <c r="G59" s="34">
        <f>F59/E59*10000%</f>
        <v>98.43777777777778</v>
      </c>
      <c r="H59" s="56"/>
      <c r="I59" s="56"/>
      <c r="J59" s="56"/>
      <c r="K59" s="56"/>
      <c r="L59" s="56"/>
      <c r="M59" s="56"/>
      <c r="N59" s="56"/>
      <c r="O59" s="56"/>
    </row>
    <row r="60" spans="1:15" s="91" customFormat="1" ht="18" customHeight="1">
      <c r="A60" s="21"/>
      <c r="B60" s="21">
        <v>71035</v>
      </c>
      <c r="C60" s="21"/>
      <c r="D60" s="69" t="s">
        <v>115</v>
      </c>
      <c r="E60" s="70">
        <f>SUM(E61:E62)</f>
        <v>20000</v>
      </c>
      <c r="F60" s="70">
        <f>SUM(F61:F62)</f>
        <v>19997</v>
      </c>
      <c r="G60" s="34">
        <f>F60/E60%</f>
        <v>99.985</v>
      </c>
      <c r="H60" s="56"/>
      <c r="I60" s="56"/>
      <c r="J60" s="56"/>
      <c r="K60" s="56"/>
      <c r="L60" s="56"/>
      <c r="M60" s="56"/>
      <c r="N60" s="56"/>
      <c r="O60" s="56"/>
    </row>
    <row r="61" spans="1:7" s="56" customFormat="1" ht="18" customHeight="1" hidden="1">
      <c r="A61" s="21"/>
      <c r="B61" s="21"/>
      <c r="C61" s="21">
        <v>2650</v>
      </c>
      <c r="D61" s="69" t="s">
        <v>127</v>
      </c>
      <c r="E61" s="115"/>
      <c r="F61" s="115"/>
      <c r="G61" s="34" t="e">
        <f>F61/E61%</f>
        <v>#DIV/0!</v>
      </c>
    </row>
    <row r="62" spans="1:7" s="56" customFormat="1" ht="18" customHeight="1">
      <c r="A62" s="21"/>
      <c r="B62" s="21"/>
      <c r="C62" s="21">
        <v>4300</v>
      </c>
      <c r="D62" s="69" t="s">
        <v>30</v>
      </c>
      <c r="E62" s="115">
        <v>20000</v>
      </c>
      <c r="F62" s="115">
        <v>19997</v>
      </c>
      <c r="G62" s="34">
        <f>F62/E62%</f>
        <v>99.985</v>
      </c>
    </row>
    <row r="63" spans="1:7" s="56" customFormat="1" ht="18" customHeight="1">
      <c r="A63" s="21"/>
      <c r="B63" s="21">
        <v>71095</v>
      </c>
      <c r="C63" s="21"/>
      <c r="D63" s="69" t="s">
        <v>14</v>
      </c>
      <c r="E63" s="70">
        <v>40205</v>
      </c>
      <c r="F63" s="70">
        <v>39866</v>
      </c>
      <c r="G63" s="34">
        <f>F63/E63%</f>
        <v>99.15682129088421</v>
      </c>
    </row>
    <row r="64" spans="1:7" s="56" customFormat="1" ht="18" customHeight="1">
      <c r="A64" s="21"/>
      <c r="B64" s="14"/>
      <c r="C64" s="21">
        <v>4300</v>
      </c>
      <c r="D64" s="69" t="s">
        <v>30</v>
      </c>
      <c r="E64" s="115">
        <v>40205</v>
      </c>
      <c r="F64" s="115">
        <v>39866</v>
      </c>
      <c r="G64" s="34">
        <f>F64/E64%</f>
        <v>99.15682129088421</v>
      </c>
    </row>
    <row r="65" spans="1:7" s="7" customFormat="1" ht="18" customHeight="1">
      <c r="A65" s="152">
        <v>750</v>
      </c>
      <c r="B65" s="153"/>
      <c r="C65" s="153"/>
      <c r="D65" s="154" t="s">
        <v>9</v>
      </c>
      <c r="E65" s="155">
        <f>E66+E71+E75+E95+E98</f>
        <v>3334194</v>
      </c>
      <c r="F65" s="155">
        <f>F66+F71+F75+F95+F98</f>
        <v>3236000</v>
      </c>
      <c r="G65" s="141">
        <f aca="true" t="shared" si="3" ref="G65:G75">F65/E65*10000%</f>
        <v>97.054940414385</v>
      </c>
    </row>
    <row r="66" spans="1:7" s="7" customFormat="1" ht="18" customHeight="1">
      <c r="A66" s="229"/>
      <c r="B66" s="19">
        <v>75011</v>
      </c>
      <c r="C66" s="5"/>
      <c r="D66" s="6" t="s">
        <v>10</v>
      </c>
      <c r="E66" s="61">
        <f>SUM(E67:E70)</f>
        <v>51160</v>
      </c>
      <c r="F66" s="61">
        <f>SUM(F67:F70)</f>
        <v>51160</v>
      </c>
      <c r="G66" s="34">
        <f t="shared" si="3"/>
        <v>100</v>
      </c>
    </row>
    <row r="67" spans="1:7" s="7" customFormat="1" ht="18" customHeight="1">
      <c r="A67" s="229"/>
      <c r="B67" s="21"/>
      <c r="C67" s="5">
        <v>4010</v>
      </c>
      <c r="D67" s="6" t="s">
        <v>35</v>
      </c>
      <c r="E67" s="8">
        <v>42500</v>
      </c>
      <c r="F67" s="9">
        <v>42500</v>
      </c>
      <c r="G67" s="34">
        <f t="shared" si="3"/>
        <v>100</v>
      </c>
    </row>
    <row r="68" spans="1:7" s="7" customFormat="1" ht="18" customHeight="1">
      <c r="A68" s="229"/>
      <c r="B68" s="21"/>
      <c r="C68" s="5">
        <v>4110</v>
      </c>
      <c r="D68" s="6" t="s">
        <v>37</v>
      </c>
      <c r="E68" s="8">
        <v>7200</v>
      </c>
      <c r="F68" s="9">
        <v>7200</v>
      </c>
      <c r="G68" s="34">
        <f t="shared" si="3"/>
        <v>100</v>
      </c>
    </row>
    <row r="69" spans="1:7" s="7" customFormat="1" ht="18" customHeight="1">
      <c r="A69" s="229"/>
      <c r="B69" s="21"/>
      <c r="C69" s="5">
        <v>4120</v>
      </c>
      <c r="D69" s="6" t="s">
        <v>38</v>
      </c>
      <c r="E69" s="8">
        <v>1089</v>
      </c>
      <c r="F69" s="9">
        <v>1089</v>
      </c>
      <c r="G69" s="34">
        <f t="shared" si="3"/>
        <v>100</v>
      </c>
    </row>
    <row r="70" spans="1:7" s="7" customFormat="1" ht="18" customHeight="1">
      <c r="A70" s="229"/>
      <c r="B70" s="21"/>
      <c r="C70" s="5">
        <v>4300</v>
      </c>
      <c r="D70" s="6" t="s">
        <v>30</v>
      </c>
      <c r="E70" s="8">
        <v>371</v>
      </c>
      <c r="F70" s="9">
        <v>371</v>
      </c>
      <c r="G70" s="34">
        <f t="shared" si="3"/>
        <v>100</v>
      </c>
    </row>
    <row r="71" spans="1:7" s="7" customFormat="1" ht="18" customHeight="1">
      <c r="A71" s="229"/>
      <c r="B71" s="21">
        <v>75022</v>
      </c>
      <c r="C71" s="5"/>
      <c r="D71" s="6" t="s">
        <v>39</v>
      </c>
      <c r="E71" s="61">
        <f>SUM(E72:E74)</f>
        <v>138000</v>
      </c>
      <c r="F71" s="61">
        <f>SUM(F72:F74)</f>
        <v>126086</v>
      </c>
      <c r="G71" s="65">
        <f t="shared" si="3"/>
        <v>91.36666666666666</v>
      </c>
    </row>
    <row r="72" spans="1:7" s="7" customFormat="1" ht="18" customHeight="1">
      <c r="A72" s="229"/>
      <c r="B72" s="21"/>
      <c r="C72" s="5">
        <v>3030</v>
      </c>
      <c r="D72" s="6" t="s">
        <v>40</v>
      </c>
      <c r="E72" s="8">
        <v>134000</v>
      </c>
      <c r="F72" s="9">
        <v>123683</v>
      </c>
      <c r="G72" s="34">
        <f t="shared" si="3"/>
        <v>92.30074626865672</v>
      </c>
    </row>
    <row r="73" spans="1:7" s="7" customFormat="1" ht="18" customHeight="1">
      <c r="A73" s="229"/>
      <c r="B73" s="21"/>
      <c r="C73" s="5">
        <v>4210</v>
      </c>
      <c r="D73" s="6" t="s">
        <v>41</v>
      </c>
      <c r="E73" s="8">
        <v>3000</v>
      </c>
      <c r="F73" s="9">
        <v>1788</v>
      </c>
      <c r="G73" s="34">
        <f t="shared" si="3"/>
        <v>59.599999999999994</v>
      </c>
    </row>
    <row r="74" spans="1:7" s="7" customFormat="1" ht="18" customHeight="1">
      <c r="A74" s="229"/>
      <c r="B74" s="21"/>
      <c r="C74" s="5">
        <v>4300</v>
      </c>
      <c r="D74" s="6" t="s">
        <v>30</v>
      </c>
      <c r="E74" s="8">
        <v>1000</v>
      </c>
      <c r="F74" s="9">
        <v>615</v>
      </c>
      <c r="G74" s="34">
        <f t="shared" si="3"/>
        <v>61.5</v>
      </c>
    </row>
    <row r="75" spans="1:7" s="7" customFormat="1" ht="18" customHeight="1">
      <c r="A75" s="229"/>
      <c r="B75" s="21">
        <v>75023</v>
      </c>
      <c r="C75" s="5"/>
      <c r="D75" s="6" t="s">
        <v>42</v>
      </c>
      <c r="E75" s="61">
        <f>SUM(E76:E94)</f>
        <v>2307616</v>
      </c>
      <c r="F75" s="61">
        <f>SUM(F76:F94)</f>
        <v>2258317</v>
      </c>
      <c r="G75" s="65">
        <f t="shared" si="3"/>
        <v>97.86363935767476</v>
      </c>
    </row>
    <row r="76" spans="1:7" s="7" customFormat="1" ht="18" customHeight="1">
      <c r="A76" s="229"/>
      <c r="B76" s="21"/>
      <c r="C76" s="5">
        <v>3020</v>
      </c>
      <c r="D76" s="6" t="s">
        <v>116</v>
      </c>
      <c r="E76" s="77">
        <v>9000</v>
      </c>
      <c r="F76" s="78">
        <v>5421</v>
      </c>
      <c r="G76" s="65">
        <f>F76/E76%</f>
        <v>60.233333333333334</v>
      </c>
    </row>
    <row r="77" spans="1:7" s="7" customFormat="1" ht="18" customHeight="1">
      <c r="A77" s="229"/>
      <c r="B77" s="21"/>
      <c r="C77" s="5">
        <v>3030</v>
      </c>
      <c r="D77" s="6" t="s">
        <v>40</v>
      </c>
      <c r="E77" s="8">
        <v>5000</v>
      </c>
      <c r="F77" s="9">
        <v>4500</v>
      </c>
      <c r="G77" s="34">
        <f aca="true" t="shared" si="4" ref="G77:G83">F77/E77*10000%</f>
        <v>90</v>
      </c>
    </row>
    <row r="78" spans="1:7" s="7" customFormat="1" ht="18" customHeight="1">
      <c r="A78" s="229"/>
      <c r="B78" s="21"/>
      <c r="C78" s="5">
        <v>4010</v>
      </c>
      <c r="D78" s="6" t="s">
        <v>43</v>
      </c>
      <c r="E78" s="8">
        <v>1464229</v>
      </c>
      <c r="F78" s="9">
        <v>1463672</v>
      </c>
      <c r="G78" s="34">
        <f t="shared" si="4"/>
        <v>99.96195950223633</v>
      </c>
    </row>
    <row r="79" spans="1:7" s="7" customFormat="1" ht="18" customHeight="1">
      <c r="A79" s="229"/>
      <c r="B79" s="21"/>
      <c r="C79" s="5">
        <v>4040</v>
      </c>
      <c r="D79" s="6" t="s">
        <v>44</v>
      </c>
      <c r="E79" s="8">
        <v>109000</v>
      </c>
      <c r="F79" s="9">
        <v>108994</v>
      </c>
      <c r="G79" s="34">
        <f t="shared" si="4"/>
        <v>99.99449541284405</v>
      </c>
    </row>
    <row r="80" spans="1:7" s="7" customFormat="1" ht="18" customHeight="1">
      <c r="A80" s="229"/>
      <c r="B80" s="21"/>
      <c r="C80" s="5">
        <v>4110</v>
      </c>
      <c r="D80" s="6" t="s">
        <v>37</v>
      </c>
      <c r="E80" s="8">
        <v>275944</v>
      </c>
      <c r="F80" s="9">
        <v>275944</v>
      </c>
      <c r="G80" s="34">
        <f t="shared" si="4"/>
        <v>100</v>
      </c>
    </row>
    <row r="81" spans="1:7" s="7" customFormat="1" ht="18" customHeight="1">
      <c r="A81" s="229"/>
      <c r="B81" s="21"/>
      <c r="C81" s="5">
        <v>4120</v>
      </c>
      <c r="D81" s="6" t="s">
        <v>38</v>
      </c>
      <c r="E81" s="8">
        <v>22000</v>
      </c>
      <c r="F81" s="9">
        <v>21848</v>
      </c>
      <c r="G81" s="34">
        <f t="shared" si="4"/>
        <v>99.30909090909091</v>
      </c>
    </row>
    <row r="82" spans="1:7" s="7" customFormat="1" ht="18" customHeight="1">
      <c r="A82" s="229"/>
      <c r="B82" s="21"/>
      <c r="C82" s="5">
        <v>4170</v>
      </c>
      <c r="D82" s="6" t="s">
        <v>91</v>
      </c>
      <c r="E82" s="8">
        <v>6000</v>
      </c>
      <c r="F82" s="9">
        <v>5930</v>
      </c>
      <c r="G82" s="34">
        <f t="shared" si="4"/>
        <v>98.83333333333333</v>
      </c>
    </row>
    <row r="83" spans="1:7" s="7" customFormat="1" ht="18" customHeight="1">
      <c r="A83" s="229"/>
      <c r="B83" s="21"/>
      <c r="C83" s="5">
        <v>4210</v>
      </c>
      <c r="D83" s="6" t="s">
        <v>41</v>
      </c>
      <c r="E83" s="8">
        <v>86268</v>
      </c>
      <c r="F83" s="9">
        <v>70671</v>
      </c>
      <c r="G83" s="34">
        <f t="shared" si="4"/>
        <v>81.92029489497844</v>
      </c>
    </row>
    <row r="84" spans="1:7" s="7" customFormat="1" ht="18" customHeight="1">
      <c r="A84" s="229"/>
      <c r="B84" s="21"/>
      <c r="C84" s="5">
        <v>4260</v>
      </c>
      <c r="D84" s="6" t="s">
        <v>32</v>
      </c>
      <c r="E84" s="8">
        <v>18687</v>
      </c>
      <c r="F84" s="9">
        <v>14043</v>
      </c>
      <c r="G84" s="34">
        <f>F84/E84%</f>
        <v>75.14849895649381</v>
      </c>
    </row>
    <row r="85" spans="1:7" s="7" customFormat="1" ht="18" customHeight="1">
      <c r="A85" s="229"/>
      <c r="B85" s="21"/>
      <c r="C85" s="5">
        <v>4270</v>
      </c>
      <c r="D85" s="6" t="s">
        <v>27</v>
      </c>
      <c r="E85" s="8">
        <v>8000</v>
      </c>
      <c r="F85" s="9">
        <v>6799</v>
      </c>
      <c r="G85" s="34">
        <f>F85/E85%</f>
        <v>84.9875</v>
      </c>
    </row>
    <row r="86" spans="1:7" s="7" customFormat="1" ht="18" customHeight="1">
      <c r="A86" s="229"/>
      <c r="B86" s="21"/>
      <c r="C86" s="5">
        <v>4280</v>
      </c>
      <c r="D86" s="6" t="s">
        <v>106</v>
      </c>
      <c r="E86" s="8">
        <v>1120</v>
      </c>
      <c r="F86" s="9">
        <v>810</v>
      </c>
      <c r="G86" s="34">
        <f>F86/E86*10000%</f>
        <v>72.32142857142857</v>
      </c>
    </row>
    <row r="87" spans="1:7" s="7" customFormat="1" ht="18" customHeight="1">
      <c r="A87" s="229"/>
      <c r="B87" s="21"/>
      <c r="C87" s="5">
        <v>4300</v>
      </c>
      <c r="D87" s="6" t="s">
        <v>30</v>
      </c>
      <c r="E87" s="8">
        <v>212000</v>
      </c>
      <c r="F87" s="9">
        <v>193704</v>
      </c>
      <c r="G87" s="34">
        <f>F87/E87*10000%</f>
        <v>91.3698113207547</v>
      </c>
    </row>
    <row r="88" spans="1:7" s="7" customFormat="1" ht="18" customHeight="1">
      <c r="A88" s="229"/>
      <c r="B88" s="21"/>
      <c r="C88" s="5">
        <v>4360</v>
      </c>
      <c r="D88" s="6" t="s">
        <v>161</v>
      </c>
      <c r="E88" s="8">
        <v>23000</v>
      </c>
      <c r="F88" s="9">
        <v>20073</v>
      </c>
      <c r="G88" s="34">
        <f>F88/E88%</f>
        <v>87.27391304347826</v>
      </c>
    </row>
    <row r="89" spans="1:7" s="7" customFormat="1" ht="18" customHeight="1">
      <c r="A89" s="229"/>
      <c r="B89" s="21"/>
      <c r="C89" s="5">
        <v>4410</v>
      </c>
      <c r="D89" s="6" t="s">
        <v>45</v>
      </c>
      <c r="E89" s="8">
        <v>10800</v>
      </c>
      <c r="F89" s="9">
        <v>10652</v>
      </c>
      <c r="G89" s="34">
        <f aca="true" t="shared" si="5" ref="G89:G117">F89/E89*10000%</f>
        <v>98.62962962962963</v>
      </c>
    </row>
    <row r="90" spans="1:7" s="7" customFormat="1" ht="18" customHeight="1">
      <c r="A90" s="229"/>
      <c r="B90" s="21"/>
      <c r="C90" s="5">
        <v>4420</v>
      </c>
      <c r="D90" s="6" t="s">
        <v>162</v>
      </c>
      <c r="E90" s="8">
        <v>824</v>
      </c>
      <c r="F90" s="9">
        <v>823</v>
      </c>
      <c r="G90" s="34">
        <f t="shared" si="5"/>
        <v>99.87864077669903</v>
      </c>
    </row>
    <row r="91" spans="1:7" s="7" customFormat="1" ht="18" customHeight="1">
      <c r="A91" s="229"/>
      <c r="B91" s="21"/>
      <c r="C91" s="5">
        <v>4430</v>
      </c>
      <c r="D91" s="6" t="s">
        <v>26</v>
      </c>
      <c r="E91" s="8">
        <v>5500</v>
      </c>
      <c r="F91" s="9">
        <v>4872</v>
      </c>
      <c r="G91" s="34">
        <f t="shared" si="5"/>
        <v>88.58181818181818</v>
      </c>
    </row>
    <row r="92" spans="1:7" s="7" customFormat="1" ht="18" customHeight="1">
      <c r="A92" s="229"/>
      <c r="B92" s="21"/>
      <c r="C92" s="5">
        <v>4440</v>
      </c>
      <c r="D92" s="6" t="s">
        <v>46</v>
      </c>
      <c r="E92" s="8">
        <v>33912</v>
      </c>
      <c r="F92" s="9">
        <v>33912</v>
      </c>
      <c r="G92" s="34">
        <f t="shared" si="5"/>
        <v>100</v>
      </c>
    </row>
    <row r="93" spans="1:7" s="7" customFormat="1" ht="18" customHeight="1">
      <c r="A93" s="229"/>
      <c r="B93" s="21"/>
      <c r="C93" s="5">
        <v>4530</v>
      </c>
      <c r="D93" s="6" t="s">
        <v>47</v>
      </c>
      <c r="E93" s="8">
        <v>676</v>
      </c>
      <c r="F93" s="9">
        <v>0</v>
      </c>
      <c r="G93" s="34">
        <f t="shared" si="5"/>
        <v>0</v>
      </c>
    </row>
    <row r="94" spans="1:7" s="7" customFormat="1" ht="18" customHeight="1">
      <c r="A94" s="229"/>
      <c r="B94" s="21"/>
      <c r="C94" s="5">
        <v>4700</v>
      </c>
      <c r="D94" s="6" t="s">
        <v>107</v>
      </c>
      <c r="E94" s="8">
        <v>15656</v>
      </c>
      <c r="F94" s="9">
        <v>15649</v>
      </c>
      <c r="G94" s="34">
        <f t="shared" si="5"/>
        <v>99.9552887072049</v>
      </c>
    </row>
    <row r="95" spans="1:7" s="7" customFormat="1" ht="18" customHeight="1">
      <c r="A95" s="229"/>
      <c r="B95" s="21">
        <v>75075</v>
      </c>
      <c r="C95" s="5"/>
      <c r="D95" s="6" t="s">
        <v>108</v>
      </c>
      <c r="E95" s="61">
        <f>SUM(E96:E97)</f>
        <v>50000</v>
      </c>
      <c r="F95" s="64">
        <f>SUM(F96:F97)</f>
        <v>32823</v>
      </c>
      <c r="G95" s="65">
        <f t="shared" si="5"/>
        <v>65.646</v>
      </c>
    </row>
    <row r="96" spans="1:7" s="7" customFormat="1" ht="18" customHeight="1">
      <c r="A96" s="229"/>
      <c r="B96" s="21"/>
      <c r="C96" s="5">
        <v>4210</v>
      </c>
      <c r="D96" s="6" t="s">
        <v>41</v>
      </c>
      <c r="E96" s="77">
        <v>10000</v>
      </c>
      <c r="F96" s="78">
        <v>5221</v>
      </c>
      <c r="G96" s="65">
        <f t="shared" si="5"/>
        <v>52.21</v>
      </c>
    </row>
    <row r="97" spans="1:7" s="7" customFormat="1" ht="18" customHeight="1">
      <c r="A97" s="229"/>
      <c r="B97" s="21"/>
      <c r="C97" s="5">
        <v>4300</v>
      </c>
      <c r="D97" s="6" t="s">
        <v>30</v>
      </c>
      <c r="E97" s="8">
        <v>40000</v>
      </c>
      <c r="F97" s="9">
        <v>27602</v>
      </c>
      <c r="G97" s="34">
        <f t="shared" si="5"/>
        <v>69.00500000000001</v>
      </c>
    </row>
    <row r="98" spans="1:7" s="7" customFormat="1" ht="18" customHeight="1">
      <c r="A98" s="229"/>
      <c r="B98" s="21">
        <v>75095</v>
      </c>
      <c r="C98" s="5"/>
      <c r="D98" s="6" t="s">
        <v>14</v>
      </c>
      <c r="E98" s="61">
        <f>SUM(E99:E114)</f>
        <v>787418</v>
      </c>
      <c r="F98" s="61">
        <f>SUM(F99:F114)</f>
        <v>767614</v>
      </c>
      <c r="G98" s="34">
        <f t="shared" si="5"/>
        <v>97.48494446405847</v>
      </c>
    </row>
    <row r="99" spans="1:7" s="7" customFormat="1" ht="18" customHeight="1">
      <c r="A99" s="229"/>
      <c r="B99" s="21"/>
      <c r="C99" s="5">
        <v>4017</v>
      </c>
      <c r="D99" s="6" t="s">
        <v>43</v>
      </c>
      <c r="E99" s="77">
        <v>13025</v>
      </c>
      <c r="F99" s="78">
        <v>9770</v>
      </c>
      <c r="G99" s="34">
        <f t="shared" si="5"/>
        <v>75.00959692898273</v>
      </c>
    </row>
    <row r="100" spans="1:7" s="7" customFormat="1" ht="18" customHeight="1">
      <c r="A100" s="229"/>
      <c r="B100" s="21"/>
      <c r="C100" s="5">
        <v>4019</v>
      </c>
      <c r="D100" s="6" t="s">
        <v>43</v>
      </c>
      <c r="E100" s="77">
        <v>2298</v>
      </c>
      <c r="F100" s="78">
        <v>1724</v>
      </c>
      <c r="G100" s="34">
        <f t="shared" si="5"/>
        <v>75.02175805047868</v>
      </c>
    </row>
    <row r="101" spans="1:7" s="7" customFormat="1" ht="18" customHeight="1">
      <c r="A101" s="229"/>
      <c r="B101" s="21"/>
      <c r="C101" s="5">
        <v>4100</v>
      </c>
      <c r="D101" s="6" t="s">
        <v>29</v>
      </c>
      <c r="E101" s="77">
        <v>69800</v>
      </c>
      <c r="F101" s="78">
        <v>69734</v>
      </c>
      <c r="G101" s="34">
        <f t="shared" si="5"/>
        <v>99.9054441260745</v>
      </c>
    </row>
    <row r="102" spans="1:7" s="7" customFormat="1" ht="18" customHeight="1">
      <c r="A102" s="229"/>
      <c r="B102" s="21"/>
      <c r="C102" s="5">
        <v>4117</v>
      </c>
      <c r="D102" s="6" t="s">
        <v>156</v>
      </c>
      <c r="E102" s="77">
        <v>2241</v>
      </c>
      <c r="F102" s="78">
        <v>1688</v>
      </c>
      <c r="G102" s="34">
        <f t="shared" si="5"/>
        <v>75.3235162873717</v>
      </c>
    </row>
    <row r="103" spans="1:7" s="7" customFormat="1" ht="18" customHeight="1">
      <c r="A103" s="229"/>
      <c r="B103" s="21"/>
      <c r="C103" s="5">
        <v>4119</v>
      </c>
      <c r="D103" s="6" t="s">
        <v>37</v>
      </c>
      <c r="E103" s="77">
        <v>395</v>
      </c>
      <c r="F103" s="78">
        <v>298</v>
      </c>
      <c r="G103" s="34">
        <f t="shared" si="5"/>
        <v>75.44303797468355</v>
      </c>
    </row>
    <row r="104" spans="1:7" s="7" customFormat="1" ht="18" customHeight="1">
      <c r="A104" s="229"/>
      <c r="B104" s="21"/>
      <c r="C104" s="5">
        <v>4127</v>
      </c>
      <c r="D104" s="6" t="s">
        <v>38</v>
      </c>
      <c r="E104" s="77">
        <v>320</v>
      </c>
      <c r="F104" s="78">
        <v>239</v>
      </c>
      <c r="G104" s="34">
        <f t="shared" si="5"/>
        <v>74.6875</v>
      </c>
    </row>
    <row r="105" spans="1:7" s="7" customFormat="1" ht="18" customHeight="1">
      <c r="A105" s="229"/>
      <c r="B105" s="21"/>
      <c r="C105" s="5">
        <v>4129</v>
      </c>
      <c r="D105" s="6" t="s">
        <v>38</v>
      </c>
      <c r="E105" s="77">
        <v>57</v>
      </c>
      <c r="F105" s="78">
        <v>42</v>
      </c>
      <c r="G105" s="34">
        <f t="shared" si="5"/>
        <v>73.68421052631578</v>
      </c>
    </row>
    <row r="106" spans="1:7" s="7" customFormat="1" ht="18" customHeight="1">
      <c r="A106" s="229"/>
      <c r="B106" s="21"/>
      <c r="C106" s="5">
        <v>4210</v>
      </c>
      <c r="D106" s="6" t="s">
        <v>41</v>
      </c>
      <c r="E106" s="77">
        <v>4000</v>
      </c>
      <c r="F106" s="78">
        <v>4000</v>
      </c>
      <c r="G106" s="34">
        <f t="shared" si="5"/>
        <v>100</v>
      </c>
    </row>
    <row r="107" spans="1:7" s="7" customFormat="1" ht="18" customHeight="1">
      <c r="A107" s="229"/>
      <c r="B107" s="21"/>
      <c r="C107" s="5">
        <v>4217</v>
      </c>
      <c r="D107" s="6" t="s">
        <v>41</v>
      </c>
      <c r="E107" s="77">
        <v>329802</v>
      </c>
      <c r="F107" s="78">
        <v>317195</v>
      </c>
      <c r="G107" s="34">
        <f t="shared" si="5"/>
        <v>96.17740341174401</v>
      </c>
    </row>
    <row r="108" spans="1:7" s="7" customFormat="1" ht="18" customHeight="1">
      <c r="A108" s="229"/>
      <c r="B108" s="21"/>
      <c r="C108" s="5">
        <v>4219</v>
      </c>
      <c r="D108" s="6" t="s">
        <v>41</v>
      </c>
      <c r="E108" s="77">
        <v>58200</v>
      </c>
      <c r="F108" s="78">
        <v>55976</v>
      </c>
      <c r="G108" s="34">
        <f t="shared" si="5"/>
        <v>96.1786941580756</v>
      </c>
    </row>
    <row r="109" spans="1:7" s="7" customFormat="1" ht="18" customHeight="1">
      <c r="A109" s="229"/>
      <c r="B109" s="21"/>
      <c r="C109" s="5">
        <v>4300</v>
      </c>
      <c r="D109" s="6" t="s">
        <v>30</v>
      </c>
      <c r="E109" s="77">
        <v>827</v>
      </c>
      <c r="F109" s="78">
        <v>689</v>
      </c>
      <c r="G109" s="34">
        <f t="shared" si="5"/>
        <v>83.31318016928658</v>
      </c>
    </row>
    <row r="110" spans="1:7" s="7" customFormat="1" ht="18" customHeight="1">
      <c r="A110" s="229"/>
      <c r="B110" s="21"/>
      <c r="C110" s="5">
        <v>4307</v>
      </c>
      <c r="D110" s="6" t="s">
        <v>30</v>
      </c>
      <c r="E110" s="77">
        <v>208208</v>
      </c>
      <c r="F110" s="78">
        <v>208207</v>
      </c>
      <c r="G110" s="34">
        <f t="shared" si="5"/>
        <v>99.99951971105817</v>
      </c>
    </row>
    <row r="111" spans="1:7" s="7" customFormat="1" ht="18" customHeight="1">
      <c r="A111" s="229"/>
      <c r="B111" s="21"/>
      <c r="C111" s="5">
        <v>4309</v>
      </c>
      <c r="D111" s="6" t="s">
        <v>30</v>
      </c>
      <c r="E111" s="77">
        <v>36743</v>
      </c>
      <c r="F111" s="78">
        <v>36743</v>
      </c>
      <c r="G111" s="34">
        <f t="shared" si="5"/>
        <v>100</v>
      </c>
    </row>
    <row r="112" spans="1:7" s="7" customFormat="1" ht="18" customHeight="1">
      <c r="A112" s="229"/>
      <c r="B112" s="21"/>
      <c r="C112" s="5">
        <v>4430</v>
      </c>
      <c r="D112" s="6" t="s">
        <v>26</v>
      </c>
      <c r="E112" s="77">
        <v>33949</v>
      </c>
      <c r="F112" s="78">
        <v>33757</v>
      </c>
      <c r="G112" s="34">
        <f t="shared" si="5"/>
        <v>99.43444578632655</v>
      </c>
    </row>
    <row r="113" spans="1:7" s="7" customFormat="1" ht="18" customHeight="1">
      <c r="A113" s="229"/>
      <c r="B113" s="21"/>
      <c r="C113" s="5">
        <v>4437</v>
      </c>
      <c r="D113" s="6" t="s">
        <v>26</v>
      </c>
      <c r="E113" s="77">
        <v>23420</v>
      </c>
      <c r="F113" s="78">
        <v>23419</v>
      </c>
      <c r="G113" s="34">
        <f t="shared" si="5"/>
        <v>99.99573014517506</v>
      </c>
    </row>
    <row r="114" spans="1:7" s="7" customFormat="1" ht="18" customHeight="1">
      <c r="A114" s="229"/>
      <c r="B114" s="102"/>
      <c r="C114" s="5">
        <v>4439</v>
      </c>
      <c r="D114" s="174" t="s">
        <v>26</v>
      </c>
      <c r="E114" s="8">
        <v>4133</v>
      </c>
      <c r="F114" s="9">
        <v>4133</v>
      </c>
      <c r="G114" s="34">
        <f t="shared" si="5"/>
        <v>100</v>
      </c>
    </row>
    <row r="115" spans="1:7" s="7" customFormat="1" ht="18" customHeight="1">
      <c r="A115" s="152">
        <v>751</v>
      </c>
      <c r="B115" s="161"/>
      <c r="C115" s="153"/>
      <c r="D115" s="154" t="s">
        <v>11</v>
      </c>
      <c r="E115" s="155">
        <f>E116+E118+E126+E134</f>
        <v>82447</v>
      </c>
      <c r="F115" s="155">
        <f>F116+F118+F126+F134</f>
        <v>82307</v>
      </c>
      <c r="G115" s="141">
        <f t="shared" si="5"/>
        <v>99.83019394277535</v>
      </c>
    </row>
    <row r="116" spans="1:9" s="7" customFormat="1" ht="18" customHeight="1">
      <c r="A116" s="217"/>
      <c r="B116" s="122">
        <v>75101</v>
      </c>
      <c r="C116" s="19"/>
      <c r="D116" s="16" t="s">
        <v>48</v>
      </c>
      <c r="E116" s="66">
        <f>SUM(E117:E117)</f>
        <v>1350</v>
      </c>
      <c r="F116" s="61">
        <v>1350</v>
      </c>
      <c r="G116" s="34">
        <f t="shared" si="5"/>
        <v>100</v>
      </c>
      <c r="I116" s="196"/>
    </row>
    <row r="117" spans="1:7" s="7" customFormat="1" ht="18.75" customHeight="1">
      <c r="A117" s="214"/>
      <c r="B117" s="59"/>
      <c r="C117" s="21">
        <v>4300</v>
      </c>
      <c r="D117" s="16" t="s">
        <v>30</v>
      </c>
      <c r="E117" s="28">
        <v>1350</v>
      </c>
      <c r="F117" s="9">
        <v>1350</v>
      </c>
      <c r="G117" s="34">
        <f t="shared" si="5"/>
        <v>100</v>
      </c>
    </row>
    <row r="118" spans="1:7" s="7" customFormat="1" ht="18.75" customHeight="1">
      <c r="A118" s="21"/>
      <c r="B118" s="21">
        <v>75107</v>
      </c>
      <c r="C118" s="21"/>
      <c r="D118" s="16" t="s">
        <v>87</v>
      </c>
      <c r="E118" s="63">
        <f>SUM(E119:E125)</f>
        <v>41767</v>
      </c>
      <c r="F118" s="63">
        <f>SUM(F119:F125)</f>
        <v>41767</v>
      </c>
      <c r="G118" s="34">
        <f aca="true" t="shared" si="6" ref="G118:G125">F118/E118*10000%</f>
        <v>100</v>
      </c>
    </row>
    <row r="119" spans="1:7" s="7" customFormat="1" ht="18.75" customHeight="1">
      <c r="A119" s="21"/>
      <c r="B119" s="21"/>
      <c r="C119" s="21">
        <v>3030</v>
      </c>
      <c r="D119" s="24" t="s">
        <v>158</v>
      </c>
      <c r="E119" s="28">
        <v>24120</v>
      </c>
      <c r="F119" s="9">
        <v>24120</v>
      </c>
      <c r="G119" s="34">
        <f t="shared" si="6"/>
        <v>100</v>
      </c>
    </row>
    <row r="120" spans="1:7" s="7" customFormat="1" ht="18.75" customHeight="1">
      <c r="A120" s="21"/>
      <c r="B120" s="21"/>
      <c r="C120" s="21">
        <v>4110</v>
      </c>
      <c r="D120" s="24" t="s">
        <v>37</v>
      </c>
      <c r="E120" s="28">
        <v>692</v>
      </c>
      <c r="F120" s="9">
        <v>692</v>
      </c>
      <c r="G120" s="34">
        <f t="shared" si="6"/>
        <v>100</v>
      </c>
    </row>
    <row r="121" spans="1:7" s="7" customFormat="1" ht="18.75" customHeight="1">
      <c r="A121" s="21"/>
      <c r="B121" s="21"/>
      <c r="C121" s="21">
        <v>4120</v>
      </c>
      <c r="D121" s="24" t="s">
        <v>38</v>
      </c>
      <c r="E121" s="28">
        <v>74</v>
      </c>
      <c r="F121" s="9">
        <v>74</v>
      </c>
      <c r="G121" s="34">
        <f t="shared" si="6"/>
        <v>100</v>
      </c>
    </row>
    <row r="122" spans="1:7" s="7" customFormat="1" ht="18.75" customHeight="1">
      <c r="A122" s="21"/>
      <c r="B122" s="21"/>
      <c r="C122" s="21">
        <v>4170</v>
      </c>
      <c r="D122" s="24" t="s">
        <v>91</v>
      </c>
      <c r="E122" s="28">
        <v>6165</v>
      </c>
      <c r="F122" s="9">
        <v>6165</v>
      </c>
      <c r="G122" s="34">
        <f t="shared" si="6"/>
        <v>100</v>
      </c>
    </row>
    <row r="123" spans="1:7" s="7" customFormat="1" ht="18.75" customHeight="1">
      <c r="A123" s="21"/>
      <c r="B123" s="21"/>
      <c r="C123" s="21">
        <v>4210</v>
      </c>
      <c r="D123" s="24" t="s">
        <v>41</v>
      </c>
      <c r="E123" s="28">
        <v>7098</v>
      </c>
      <c r="F123" s="9">
        <v>7098</v>
      </c>
      <c r="G123" s="34">
        <f t="shared" si="6"/>
        <v>100</v>
      </c>
    </row>
    <row r="124" spans="1:7" s="7" customFormat="1" ht="18.75" customHeight="1">
      <c r="A124" s="21"/>
      <c r="B124" s="21"/>
      <c r="C124" s="21">
        <v>4300</v>
      </c>
      <c r="D124" s="24" t="s">
        <v>30</v>
      </c>
      <c r="E124" s="28">
        <v>3214</v>
      </c>
      <c r="F124" s="9">
        <v>3214</v>
      </c>
      <c r="G124" s="34">
        <f t="shared" si="6"/>
        <v>100</v>
      </c>
    </row>
    <row r="125" spans="1:7" s="7" customFormat="1" ht="18.75" customHeight="1">
      <c r="A125" s="21"/>
      <c r="B125" s="21"/>
      <c r="C125" s="21">
        <v>4410</v>
      </c>
      <c r="D125" s="24" t="s">
        <v>45</v>
      </c>
      <c r="E125" s="28">
        <v>404</v>
      </c>
      <c r="F125" s="9">
        <v>404</v>
      </c>
      <c r="G125" s="34">
        <f t="shared" si="6"/>
        <v>100</v>
      </c>
    </row>
    <row r="126" spans="1:7" s="7" customFormat="1" ht="18" customHeight="1">
      <c r="A126" s="21"/>
      <c r="B126" s="21">
        <v>75108</v>
      </c>
      <c r="C126" s="59"/>
      <c r="D126" s="68" t="s">
        <v>88</v>
      </c>
      <c r="E126" s="62">
        <f>SUM(E127:E133)</f>
        <v>22331</v>
      </c>
      <c r="F126" s="62">
        <f>SUM(F127:F133)</f>
        <v>22331</v>
      </c>
      <c r="G126" s="34">
        <f aca="true" t="shared" si="7" ref="G126:G141">F126/E126*10000%</f>
        <v>100</v>
      </c>
    </row>
    <row r="127" spans="1:7" s="7" customFormat="1" ht="18" customHeight="1">
      <c r="A127" s="21"/>
      <c r="B127" s="21"/>
      <c r="C127" s="21">
        <v>3030</v>
      </c>
      <c r="D127" s="24" t="s">
        <v>158</v>
      </c>
      <c r="E127" s="28">
        <v>10940</v>
      </c>
      <c r="F127" s="28">
        <v>10940</v>
      </c>
      <c r="G127" s="34">
        <f t="shared" si="7"/>
        <v>100</v>
      </c>
    </row>
    <row r="128" spans="1:7" s="7" customFormat="1" ht="18" customHeight="1">
      <c r="A128" s="21"/>
      <c r="B128" s="21"/>
      <c r="C128" s="21">
        <v>4110</v>
      </c>
      <c r="D128" s="24" t="s">
        <v>37</v>
      </c>
      <c r="E128" s="28">
        <v>190</v>
      </c>
      <c r="F128" s="28">
        <v>190</v>
      </c>
      <c r="G128" s="34">
        <f t="shared" si="7"/>
        <v>100</v>
      </c>
    </row>
    <row r="129" spans="1:7" s="7" customFormat="1" ht="18" customHeight="1">
      <c r="A129" s="21"/>
      <c r="B129" s="21"/>
      <c r="C129" s="21">
        <v>4120</v>
      </c>
      <c r="D129" s="24" t="s">
        <v>38</v>
      </c>
      <c r="E129" s="28">
        <v>27</v>
      </c>
      <c r="F129" s="28">
        <v>27</v>
      </c>
      <c r="G129" s="34">
        <f t="shared" si="7"/>
        <v>100</v>
      </c>
    </row>
    <row r="130" spans="1:7" s="7" customFormat="1" ht="18" customHeight="1">
      <c r="A130" s="21"/>
      <c r="B130" s="21"/>
      <c r="C130" s="21">
        <v>4170</v>
      </c>
      <c r="D130" s="24" t="s">
        <v>91</v>
      </c>
      <c r="E130" s="28">
        <v>2860</v>
      </c>
      <c r="F130" s="28">
        <v>2860</v>
      </c>
      <c r="G130" s="34">
        <f t="shared" si="7"/>
        <v>100</v>
      </c>
    </row>
    <row r="131" spans="1:7" s="7" customFormat="1" ht="18" customHeight="1">
      <c r="A131" s="21"/>
      <c r="B131" s="21"/>
      <c r="C131" s="21">
        <v>4210</v>
      </c>
      <c r="D131" s="24" t="s">
        <v>41</v>
      </c>
      <c r="E131" s="28">
        <v>6509</v>
      </c>
      <c r="F131" s="28">
        <v>6509</v>
      </c>
      <c r="G131" s="34">
        <f t="shared" si="7"/>
        <v>100</v>
      </c>
    </row>
    <row r="132" spans="1:7" s="7" customFormat="1" ht="18" customHeight="1">
      <c r="A132" s="21"/>
      <c r="B132" s="21"/>
      <c r="C132" s="21">
        <v>4300</v>
      </c>
      <c r="D132" s="24" t="s">
        <v>30</v>
      </c>
      <c r="E132" s="28">
        <v>1318</v>
      </c>
      <c r="F132" s="28">
        <v>1318</v>
      </c>
      <c r="G132" s="34">
        <f t="shared" si="7"/>
        <v>100</v>
      </c>
    </row>
    <row r="133" spans="1:7" s="7" customFormat="1" ht="18" customHeight="1">
      <c r="A133" s="21"/>
      <c r="B133" s="21"/>
      <c r="C133" s="21">
        <v>4410</v>
      </c>
      <c r="D133" s="24" t="s">
        <v>45</v>
      </c>
      <c r="E133" s="28">
        <v>487</v>
      </c>
      <c r="F133" s="28">
        <v>487</v>
      </c>
      <c r="G133" s="34">
        <f t="shared" si="7"/>
        <v>100</v>
      </c>
    </row>
    <row r="134" spans="1:7" s="7" customFormat="1" ht="18" customHeight="1">
      <c r="A134" s="21"/>
      <c r="B134" s="21">
        <v>75110</v>
      </c>
      <c r="C134" s="55"/>
      <c r="D134" s="24" t="s">
        <v>163</v>
      </c>
      <c r="E134" s="63">
        <f>SUM(E135:E141)</f>
        <v>16999</v>
      </c>
      <c r="F134" s="63">
        <f>SUM(F135:F141)</f>
        <v>16859</v>
      </c>
      <c r="G134" s="34">
        <f t="shared" si="7"/>
        <v>99.17642214247897</v>
      </c>
    </row>
    <row r="135" spans="1:7" s="7" customFormat="1" ht="18" customHeight="1">
      <c r="A135" s="21"/>
      <c r="B135" s="21"/>
      <c r="C135" s="21">
        <v>3030</v>
      </c>
      <c r="D135" s="24" t="s">
        <v>158</v>
      </c>
      <c r="E135" s="28">
        <v>7960</v>
      </c>
      <c r="F135" s="28">
        <v>7820</v>
      </c>
      <c r="G135" s="34">
        <f t="shared" si="7"/>
        <v>98.24120603015075</v>
      </c>
    </row>
    <row r="136" spans="1:7" s="7" customFormat="1" ht="18" customHeight="1">
      <c r="A136" s="21"/>
      <c r="B136" s="21"/>
      <c r="C136" s="21">
        <v>4110</v>
      </c>
      <c r="D136" s="24" t="s">
        <v>37</v>
      </c>
      <c r="E136" s="28">
        <v>119</v>
      </c>
      <c r="F136" s="28">
        <v>119</v>
      </c>
      <c r="G136" s="34">
        <f t="shared" si="7"/>
        <v>100</v>
      </c>
    </row>
    <row r="137" spans="1:7" s="7" customFormat="1" ht="18" customHeight="1">
      <c r="A137" s="21"/>
      <c r="B137" s="21"/>
      <c r="C137" s="21">
        <v>4120</v>
      </c>
      <c r="D137" s="24" t="s">
        <v>38</v>
      </c>
      <c r="E137" s="28">
        <v>17</v>
      </c>
      <c r="F137" s="28">
        <v>17</v>
      </c>
      <c r="G137" s="34">
        <f t="shared" si="7"/>
        <v>100</v>
      </c>
    </row>
    <row r="138" spans="1:7" s="7" customFormat="1" ht="18" customHeight="1">
      <c r="A138" s="21"/>
      <c r="B138" s="21"/>
      <c r="C138" s="21">
        <v>4170</v>
      </c>
      <c r="D138" s="24" t="s">
        <v>91</v>
      </c>
      <c r="E138" s="28">
        <v>2210</v>
      </c>
      <c r="F138" s="28">
        <v>2210</v>
      </c>
      <c r="G138" s="34">
        <f t="shared" si="7"/>
        <v>100</v>
      </c>
    </row>
    <row r="139" spans="1:7" s="7" customFormat="1" ht="18" customHeight="1">
      <c r="A139" s="21"/>
      <c r="B139" s="21"/>
      <c r="C139" s="21">
        <v>4210</v>
      </c>
      <c r="D139" s="24" t="s">
        <v>41</v>
      </c>
      <c r="E139" s="28">
        <v>4450</v>
      </c>
      <c r="F139" s="28">
        <v>4450</v>
      </c>
      <c r="G139" s="34">
        <f t="shared" si="7"/>
        <v>100</v>
      </c>
    </row>
    <row r="140" spans="1:7" s="7" customFormat="1" ht="18" customHeight="1">
      <c r="A140" s="21"/>
      <c r="B140" s="21"/>
      <c r="C140" s="21">
        <v>4300</v>
      </c>
      <c r="D140" s="24" t="s">
        <v>30</v>
      </c>
      <c r="E140" s="28">
        <v>1881</v>
      </c>
      <c r="F140" s="28">
        <v>1881</v>
      </c>
      <c r="G140" s="34">
        <f t="shared" si="7"/>
        <v>100</v>
      </c>
    </row>
    <row r="141" spans="1:7" s="7" customFormat="1" ht="18" customHeight="1">
      <c r="A141" s="14"/>
      <c r="B141" s="14"/>
      <c r="C141" s="21">
        <v>4410</v>
      </c>
      <c r="D141" s="24" t="s">
        <v>45</v>
      </c>
      <c r="E141" s="26">
        <v>362</v>
      </c>
      <c r="F141" s="26">
        <v>362</v>
      </c>
      <c r="G141" s="34">
        <f t="shared" si="7"/>
        <v>100</v>
      </c>
    </row>
    <row r="142" spans="1:7" s="7" customFormat="1" ht="18" customHeight="1">
      <c r="A142" s="225">
        <v>754</v>
      </c>
      <c r="B142" s="230"/>
      <c r="C142" s="232"/>
      <c r="D142" s="162" t="s">
        <v>49</v>
      </c>
      <c r="E142" s="215">
        <f>E144+E148+E150+E152+E155</f>
        <v>166702</v>
      </c>
      <c r="F142" s="215">
        <f>F144+F148+F150+F152+F155</f>
        <v>166060</v>
      </c>
      <c r="G142" s="227">
        <f>F142/E142%</f>
        <v>99.61488164509124</v>
      </c>
    </row>
    <row r="143" spans="1:7" s="7" customFormat="1" ht="18" customHeight="1">
      <c r="A143" s="226"/>
      <c r="B143" s="231"/>
      <c r="C143" s="233"/>
      <c r="D143" s="163" t="s">
        <v>50</v>
      </c>
      <c r="E143" s="216"/>
      <c r="F143" s="216"/>
      <c r="G143" s="228"/>
    </row>
    <row r="144" spans="1:7" s="7" customFormat="1" ht="18" customHeight="1">
      <c r="A144" s="210"/>
      <c r="B144" s="55">
        <v>75412</v>
      </c>
      <c r="C144" s="124"/>
      <c r="D144" s="69" t="s">
        <v>51</v>
      </c>
      <c r="E144" s="125">
        <f>SUM(E145:E147)</f>
        <v>145000</v>
      </c>
      <c r="F144" s="125">
        <f>SUM(F145:F147)</f>
        <v>144997</v>
      </c>
      <c r="G144" s="34">
        <f>F144/E144%</f>
        <v>99.99793103448276</v>
      </c>
    </row>
    <row r="145" spans="1:10" s="7" customFormat="1" ht="27.75" customHeight="1">
      <c r="A145" s="210"/>
      <c r="B145" s="55"/>
      <c r="C145" s="55">
        <v>2360</v>
      </c>
      <c r="D145" s="105" t="s">
        <v>89</v>
      </c>
      <c r="E145" s="71">
        <v>135000</v>
      </c>
      <c r="F145" s="71">
        <v>135000</v>
      </c>
      <c r="G145" s="34">
        <f aca="true" t="shared" si="8" ref="G145:G150">F145/E145*10000%</f>
        <v>100</v>
      </c>
      <c r="J145" s="7" t="s">
        <v>129</v>
      </c>
    </row>
    <row r="146" spans="1:7" s="7" customFormat="1" ht="21.75" customHeight="1">
      <c r="A146" s="210"/>
      <c r="B146" s="55"/>
      <c r="C146" s="55">
        <v>4210</v>
      </c>
      <c r="D146" s="24" t="s">
        <v>41</v>
      </c>
      <c r="E146" s="71">
        <v>4500</v>
      </c>
      <c r="F146" s="71">
        <v>4498</v>
      </c>
      <c r="G146" s="34">
        <f t="shared" si="8"/>
        <v>99.95555555555555</v>
      </c>
    </row>
    <row r="147" spans="1:7" s="7" customFormat="1" ht="18" customHeight="1">
      <c r="A147" s="210"/>
      <c r="B147" s="55"/>
      <c r="C147" s="55">
        <v>4270</v>
      </c>
      <c r="D147" s="24" t="s">
        <v>27</v>
      </c>
      <c r="E147" s="71">
        <v>5500</v>
      </c>
      <c r="F147" s="71">
        <v>5499</v>
      </c>
      <c r="G147" s="34">
        <f t="shared" si="8"/>
        <v>99.98181818181818</v>
      </c>
    </row>
    <row r="148" spans="1:7" s="7" customFormat="1" ht="20.25" customHeight="1">
      <c r="A148" s="210"/>
      <c r="B148" s="55">
        <v>75405</v>
      </c>
      <c r="C148" s="55"/>
      <c r="D148" s="105" t="s">
        <v>164</v>
      </c>
      <c r="E148" s="70">
        <v>6500</v>
      </c>
      <c r="F148" s="70">
        <v>6500</v>
      </c>
      <c r="G148" s="34">
        <f t="shared" si="8"/>
        <v>100</v>
      </c>
    </row>
    <row r="149" spans="1:7" s="7" customFormat="1" ht="20.25" customHeight="1">
      <c r="A149" s="210"/>
      <c r="B149" s="55"/>
      <c r="C149" s="55">
        <v>3000</v>
      </c>
      <c r="D149" s="105" t="s">
        <v>144</v>
      </c>
      <c r="E149" s="71">
        <v>6500</v>
      </c>
      <c r="F149" s="71">
        <v>6500</v>
      </c>
      <c r="G149" s="34">
        <f t="shared" si="8"/>
        <v>100</v>
      </c>
    </row>
    <row r="150" spans="1:7" s="7" customFormat="1" ht="18.75" customHeight="1">
      <c r="A150" s="210"/>
      <c r="B150" s="55">
        <v>75414</v>
      </c>
      <c r="C150" s="55"/>
      <c r="D150" s="105" t="s">
        <v>82</v>
      </c>
      <c r="E150" s="70">
        <v>200</v>
      </c>
      <c r="F150" s="70">
        <v>0</v>
      </c>
      <c r="G150" s="34">
        <f t="shared" si="8"/>
        <v>0</v>
      </c>
    </row>
    <row r="151" spans="1:7" s="7" customFormat="1" ht="18.75" customHeight="1">
      <c r="A151" s="210"/>
      <c r="B151" s="55"/>
      <c r="C151" s="55">
        <v>4300</v>
      </c>
      <c r="D151" s="105" t="s">
        <v>30</v>
      </c>
      <c r="E151" s="71">
        <v>200</v>
      </c>
      <c r="F151" s="71">
        <v>0</v>
      </c>
      <c r="G151" s="34">
        <v>0</v>
      </c>
    </row>
    <row r="152" spans="1:7" s="7" customFormat="1" ht="18.75" customHeight="1">
      <c r="A152" s="55"/>
      <c r="B152" s="27">
        <v>75421</v>
      </c>
      <c r="C152" s="55"/>
      <c r="D152" s="69" t="s">
        <v>117</v>
      </c>
      <c r="E152" s="70">
        <v>5002</v>
      </c>
      <c r="F152" s="70">
        <v>4702</v>
      </c>
      <c r="G152" s="34">
        <f aca="true" t="shared" si="9" ref="G152:G160">F152/E152*10000%</f>
        <v>94.00239904038385</v>
      </c>
    </row>
    <row r="153" spans="1:7" s="7" customFormat="1" ht="18.75" customHeight="1" hidden="1">
      <c r="A153" s="55"/>
      <c r="B153" s="27"/>
      <c r="C153" s="55">
        <v>4210</v>
      </c>
      <c r="D153" s="69" t="s">
        <v>41</v>
      </c>
      <c r="E153" s="115"/>
      <c r="F153" s="115"/>
      <c r="G153" s="34" t="e">
        <f t="shared" si="9"/>
        <v>#DIV/0!</v>
      </c>
    </row>
    <row r="154" spans="1:7" s="7" customFormat="1" ht="18.75" customHeight="1">
      <c r="A154" s="55"/>
      <c r="B154" s="27"/>
      <c r="C154" s="55">
        <v>4300</v>
      </c>
      <c r="D154" s="69" t="s">
        <v>30</v>
      </c>
      <c r="E154" s="115">
        <v>5002</v>
      </c>
      <c r="F154" s="115">
        <v>4702</v>
      </c>
      <c r="G154" s="34">
        <f>F154/E154*10000%</f>
        <v>94.00239904038385</v>
      </c>
    </row>
    <row r="155" spans="1:7" s="7" customFormat="1" ht="18.75" customHeight="1">
      <c r="A155" s="55"/>
      <c r="B155" s="27">
        <v>75495</v>
      </c>
      <c r="C155" s="55"/>
      <c r="D155" s="69" t="s">
        <v>14</v>
      </c>
      <c r="E155" s="70">
        <f>SUM(E156:E157)</f>
        <v>10000</v>
      </c>
      <c r="F155" s="70">
        <f>SUM(F156:F157)</f>
        <v>9861</v>
      </c>
      <c r="G155" s="34">
        <f t="shared" si="9"/>
        <v>98.61</v>
      </c>
    </row>
    <row r="156" spans="1:7" s="7" customFormat="1" ht="18.75" customHeight="1">
      <c r="A156" s="55"/>
      <c r="B156" s="27"/>
      <c r="C156" s="55">
        <v>2360</v>
      </c>
      <c r="D156" s="97" t="s">
        <v>119</v>
      </c>
      <c r="E156" s="110">
        <v>3000</v>
      </c>
      <c r="F156" s="115">
        <v>3000</v>
      </c>
      <c r="G156" s="34">
        <f t="shared" si="9"/>
        <v>100</v>
      </c>
    </row>
    <row r="157" spans="1:7" s="7" customFormat="1" ht="18.75" customHeight="1">
      <c r="A157" s="103"/>
      <c r="B157" s="104"/>
      <c r="C157" s="103">
        <v>4300</v>
      </c>
      <c r="D157" s="99" t="s">
        <v>30</v>
      </c>
      <c r="E157" s="101">
        <v>7000</v>
      </c>
      <c r="F157" s="101">
        <v>6861</v>
      </c>
      <c r="G157" s="36">
        <f t="shared" si="9"/>
        <v>98.0142857142857</v>
      </c>
    </row>
    <row r="158" spans="1:7" s="7" customFormat="1" ht="18" customHeight="1">
      <c r="A158" s="164">
        <v>757</v>
      </c>
      <c r="B158" s="165"/>
      <c r="C158" s="164"/>
      <c r="D158" s="166" t="s">
        <v>74</v>
      </c>
      <c r="E158" s="167">
        <v>270000</v>
      </c>
      <c r="F158" s="167">
        <v>265673</v>
      </c>
      <c r="G158" s="168">
        <f t="shared" si="9"/>
        <v>98.39740740740741</v>
      </c>
    </row>
    <row r="159" spans="1:7" s="7" customFormat="1" ht="18" customHeight="1">
      <c r="A159" s="19"/>
      <c r="B159" s="40">
        <v>75702</v>
      </c>
      <c r="C159" s="41"/>
      <c r="D159" s="38" t="s">
        <v>93</v>
      </c>
      <c r="E159" s="66">
        <v>270000</v>
      </c>
      <c r="F159" s="64">
        <v>265673</v>
      </c>
      <c r="G159" s="34">
        <f t="shared" si="9"/>
        <v>98.39740740740741</v>
      </c>
    </row>
    <row r="160" spans="1:7" s="7" customFormat="1" ht="18" customHeight="1">
      <c r="A160" s="14"/>
      <c r="B160" s="15"/>
      <c r="C160" s="14">
        <v>8070</v>
      </c>
      <c r="D160" s="16" t="s">
        <v>92</v>
      </c>
      <c r="E160" s="26">
        <v>270000</v>
      </c>
      <c r="F160" s="9">
        <v>265673</v>
      </c>
      <c r="G160" s="34">
        <f t="shared" si="9"/>
        <v>98.39740740740741</v>
      </c>
    </row>
    <row r="161" spans="1:7" s="7" customFormat="1" ht="18" customHeight="1">
      <c r="A161" s="152">
        <v>758</v>
      </c>
      <c r="B161" s="169"/>
      <c r="C161" s="152"/>
      <c r="D161" s="154" t="s">
        <v>83</v>
      </c>
      <c r="E161" s="155">
        <v>48539</v>
      </c>
      <c r="F161" s="155">
        <v>0</v>
      </c>
      <c r="G161" s="170"/>
    </row>
    <row r="162" spans="1:7" s="7" customFormat="1" ht="18" customHeight="1">
      <c r="A162" s="19"/>
      <c r="B162" s="39">
        <v>75818</v>
      </c>
      <c r="C162" s="19"/>
      <c r="D162" s="16" t="s">
        <v>94</v>
      </c>
      <c r="E162" s="58">
        <v>48539</v>
      </c>
      <c r="F162" s="75">
        <v>0</v>
      </c>
      <c r="G162" s="35"/>
    </row>
    <row r="163" spans="1:7" s="7" customFormat="1" ht="18" customHeight="1">
      <c r="A163" s="14"/>
      <c r="B163" s="15"/>
      <c r="C163" s="14">
        <v>4810</v>
      </c>
      <c r="D163" s="16" t="s">
        <v>84</v>
      </c>
      <c r="E163" s="26">
        <v>48539</v>
      </c>
      <c r="F163" s="9">
        <v>0</v>
      </c>
      <c r="G163" s="34"/>
    </row>
    <row r="164" spans="1:7" s="7" customFormat="1" ht="22.5" customHeight="1">
      <c r="A164" s="152">
        <v>801</v>
      </c>
      <c r="B164" s="153"/>
      <c r="C164" s="153"/>
      <c r="D164" s="154" t="s">
        <v>12</v>
      </c>
      <c r="E164" s="155">
        <f>E165+E189+E198+E218+E233+E242+E254+E259+E266+E271+E276</f>
        <v>10055129</v>
      </c>
      <c r="F164" s="199">
        <f>F165+F189+F198+F218+F233+F242+F254+F259+F266+F271+F276</f>
        <v>10050773</v>
      </c>
      <c r="G164" s="170">
        <f>F164/E164*10000%</f>
        <v>99.95667882530398</v>
      </c>
    </row>
    <row r="165" spans="1:7" s="7" customFormat="1" ht="18" customHeight="1">
      <c r="A165" s="222"/>
      <c r="B165" s="5">
        <v>80101</v>
      </c>
      <c r="C165" s="5"/>
      <c r="D165" s="6" t="s">
        <v>13</v>
      </c>
      <c r="E165" s="61">
        <f>SUM(E166:E188)</f>
        <v>4943717</v>
      </c>
      <c r="F165" s="61">
        <f>SUM(F166:F188)</f>
        <v>4941305</v>
      </c>
      <c r="G165" s="35">
        <f>F165/E165*10000%</f>
        <v>99.9512107994855</v>
      </c>
    </row>
    <row r="166" spans="1:7" s="7" customFormat="1" ht="18" customHeight="1">
      <c r="A166" s="223"/>
      <c r="B166" s="5"/>
      <c r="C166" s="5">
        <v>2310</v>
      </c>
      <c r="D166" s="6" t="s">
        <v>139</v>
      </c>
      <c r="E166" s="77">
        <v>11384</v>
      </c>
      <c r="F166" s="78">
        <v>11384</v>
      </c>
      <c r="G166" s="34">
        <f>F166/E166%</f>
        <v>100</v>
      </c>
    </row>
    <row r="167" spans="1:7" s="7" customFormat="1" ht="18" customHeight="1">
      <c r="A167" s="223"/>
      <c r="B167" s="5"/>
      <c r="C167" s="5">
        <v>3020</v>
      </c>
      <c r="D167" s="6" t="s">
        <v>52</v>
      </c>
      <c r="E167" s="8">
        <v>210103</v>
      </c>
      <c r="F167" s="9">
        <v>210103</v>
      </c>
      <c r="G167" s="34">
        <f>F167/E167*10000%</f>
        <v>100</v>
      </c>
    </row>
    <row r="168" spans="1:9" s="7" customFormat="1" ht="18" customHeight="1">
      <c r="A168" s="223"/>
      <c r="B168" s="5"/>
      <c r="C168" s="5">
        <v>4010</v>
      </c>
      <c r="D168" s="6" t="s">
        <v>43</v>
      </c>
      <c r="E168" s="8">
        <v>3089102</v>
      </c>
      <c r="F168" s="9">
        <v>3088222</v>
      </c>
      <c r="G168" s="34">
        <f>F168/E168*10000%</f>
        <v>99.97151275678175</v>
      </c>
      <c r="I168" s="118"/>
    </row>
    <row r="169" spans="1:7" s="7" customFormat="1" ht="18" customHeight="1">
      <c r="A169" s="223"/>
      <c r="B169" s="5"/>
      <c r="C169" s="5">
        <v>4040</v>
      </c>
      <c r="D169" s="6" t="s">
        <v>44</v>
      </c>
      <c r="E169" s="8">
        <v>253909</v>
      </c>
      <c r="F169" s="9">
        <v>253909</v>
      </c>
      <c r="G169" s="34">
        <f>F169/E169*10000%</f>
        <v>100</v>
      </c>
    </row>
    <row r="170" spans="1:7" s="7" customFormat="1" ht="18" customHeight="1">
      <c r="A170" s="223"/>
      <c r="B170" s="5"/>
      <c r="C170" s="5">
        <v>4110</v>
      </c>
      <c r="D170" s="6" t="s">
        <v>37</v>
      </c>
      <c r="E170" s="8">
        <v>594632</v>
      </c>
      <c r="F170" s="9">
        <v>594543</v>
      </c>
      <c r="G170" s="34">
        <f>F170/E170*10000%</f>
        <v>99.9850327597573</v>
      </c>
    </row>
    <row r="171" spans="1:7" s="7" customFormat="1" ht="18" customHeight="1">
      <c r="A171" s="223"/>
      <c r="B171" s="5"/>
      <c r="C171" s="5">
        <v>4120</v>
      </c>
      <c r="D171" s="6" t="s">
        <v>38</v>
      </c>
      <c r="E171" s="8">
        <v>72414</v>
      </c>
      <c r="F171" s="9">
        <v>72413</v>
      </c>
      <c r="G171" s="34">
        <f>F171/E171%</f>
        <v>99.99861905156462</v>
      </c>
    </row>
    <row r="172" spans="1:7" s="7" customFormat="1" ht="18" customHeight="1" hidden="1">
      <c r="A172" s="223"/>
      <c r="B172" s="5"/>
      <c r="C172" s="5">
        <v>4170</v>
      </c>
      <c r="D172" s="6" t="s">
        <v>91</v>
      </c>
      <c r="E172" s="8"/>
      <c r="F172" s="9"/>
      <c r="G172" s="34"/>
    </row>
    <row r="173" spans="1:7" s="7" customFormat="1" ht="18" customHeight="1">
      <c r="A173" s="223"/>
      <c r="B173" s="5"/>
      <c r="C173" s="5">
        <v>4210</v>
      </c>
      <c r="D173" s="6" t="s">
        <v>41</v>
      </c>
      <c r="E173" s="8">
        <v>108628</v>
      </c>
      <c r="F173" s="9">
        <v>108604</v>
      </c>
      <c r="G173" s="34">
        <f>F173/E173%</f>
        <v>99.97790624884928</v>
      </c>
    </row>
    <row r="174" spans="1:7" s="7" customFormat="1" ht="18" customHeight="1">
      <c r="A174" s="223"/>
      <c r="B174" s="5"/>
      <c r="C174" s="5">
        <v>4217</v>
      </c>
      <c r="D174" s="6" t="s">
        <v>41</v>
      </c>
      <c r="E174" s="8">
        <v>11007</v>
      </c>
      <c r="F174" s="9">
        <v>11007</v>
      </c>
      <c r="G174" s="34">
        <f>F174/E174%</f>
        <v>100</v>
      </c>
    </row>
    <row r="175" spans="1:7" s="7" customFormat="1" ht="18" customHeight="1">
      <c r="A175" s="223"/>
      <c r="B175" s="5"/>
      <c r="C175" s="5">
        <v>4240</v>
      </c>
      <c r="D175" s="6" t="s">
        <v>53</v>
      </c>
      <c r="E175" s="8">
        <v>42960</v>
      </c>
      <c r="F175" s="9">
        <v>42296</v>
      </c>
      <c r="G175" s="34">
        <f>F175/E175*10000%</f>
        <v>98.45437616387336</v>
      </c>
    </row>
    <row r="176" spans="1:7" s="7" customFormat="1" ht="18" customHeight="1">
      <c r="A176" s="223"/>
      <c r="B176" s="5"/>
      <c r="C176" s="5">
        <v>4260</v>
      </c>
      <c r="D176" s="6" t="s">
        <v>32</v>
      </c>
      <c r="E176" s="8">
        <v>174621</v>
      </c>
      <c r="F176" s="9">
        <v>174621</v>
      </c>
      <c r="G176" s="34">
        <f>F176/E176*10000%</f>
        <v>100</v>
      </c>
    </row>
    <row r="177" spans="1:7" s="7" customFormat="1" ht="18" customHeight="1" hidden="1">
      <c r="A177" s="223"/>
      <c r="B177" s="5"/>
      <c r="C177" s="5">
        <v>4270</v>
      </c>
      <c r="D177" s="6" t="s">
        <v>27</v>
      </c>
      <c r="E177" s="8"/>
      <c r="F177" s="9"/>
      <c r="G177" s="34" t="e">
        <f>F177/E177*10000%</f>
        <v>#DIV/0!</v>
      </c>
    </row>
    <row r="178" spans="1:7" s="7" customFormat="1" ht="18" customHeight="1">
      <c r="A178" s="223"/>
      <c r="B178" s="5"/>
      <c r="C178" s="5">
        <v>4280</v>
      </c>
      <c r="D178" s="6" t="s">
        <v>106</v>
      </c>
      <c r="E178" s="8">
        <v>770</v>
      </c>
      <c r="F178" s="9">
        <v>770</v>
      </c>
      <c r="G178" s="34">
        <f>F178/E178%</f>
        <v>100</v>
      </c>
    </row>
    <row r="179" spans="1:7" s="7" customFormat="1" ht="18" customHeight="1">
      <c r="A179" s="223"/>
      <c r="B179" s="5"/>
      <c r="C179" s="5">
        <v>4300</v>
      </c>
      <c r="D179" s="6" t="s">
        <v>30</v>
      </c>
      <c r="E179" s="8">
        <v>41654</v>
      </c>
      <c r="F179" s="9">
        <v>41654</v>
      </c>
      <c r="G179" s="34">
        <f aca="true" t="shared" si="10" ref="G179:G210">F179/E179*10000%</f>
        <v>100</v>
      </c>
    </row>
    <row r="180" spans="1:7" s="7" customFormat="1" ht="18" customHeight="1">
      <c r="A180" s="223"/>
      <c r="B180" s="5"/>
      <c r="C180" s="5">
        <v>4307</v>
      </c>
      <c r="D180" s="6" t="s">
        <v>30</v>
      </c>
      <c r="E180" s="8">
        <v>2237</v>
      </c>
      <c r="F180" s="9">
        <v>2237</v>
      </c>
      <c r="G180" s="34">
        <f t="shared" si="10"/>
        <v>100</v>
      </c>
    </row>
    <row r="181" spans="1:7" s="7" customFormat="1" ht="18" customHeight="1">
      <c r="A181" s="223"/>
      <c r="B181" s="5"/>
      <c r="C181" s="5">
        <v>4360</v>
      </c>
      <c r="D181" s="6" t="s">
        <v>165</v>
      </c>
      <c r="E181" s="8">
        <v>13250</v>
      </c>
      <c r="F181" s="9">
        <v>12744</v>
      </c>
      <c r="G181" s="34">
        <f t="shared" si="10"/>
        <v>96.1811320754717</v>
      </c>
    </row>
    <row r="182" spans="1:7" s="7" customFormat="1" ht="18" customHeight="1">
      <c r="A182" s="223"/>
      <c r="B182" s="5"/>
      <c r="C182" s="5">
        <v>4410</v>
      </c>
      <c r="D182" s="6" t="s">
        <v>45</v>
      </c>
      <c r="E182" s="8">
        <v>3397</v>
      </c>
      <c r="F182" s="9">
        <v>3396</v>
      </c>
      <c r="G182" s="34">
        <f t="shared" si="10"/>
        <v>99.97056226081837</v>
      </c>
    </row>
    <row r="183" spans="1:7" s="7" customFormat="1" ht="18" customHeight="1">
      <c r="A183" s="223"/>
      <c r="B183" s="5"/>
      <c r="C183" s="5">
        <v>4427</v>
      </c>
      <c r="D183" s="6" t="s">
        <v>162</v>
      </c>
      <c r="E183" s="8">
        <v>14916</v>
      </c>
      <c r="F183" s="9">
        <v>14916</v>
      </c>
      <c r="G183" s="34">
        <f t="shared" si="10"/>
        <v>100</v>
      </c>
    </row>
    <row r="184" spans="1:7" s="7" customFormat="1" ht="18" customHeight="1">
      <c r="A184" s="223"/>
      <c r="B184" s="5"/>
      <c r="C184" s="5">
        <v>4430</v>
      </c>
      <c r="D184" s="6" t="s">
        <v>26</v>
      </c>
      <c r="E184" s="8">
        <v>2698</v>
      </c>
      <c r="F184" s="9">
        <v>2698</v>
      </c>
      <c r="G184" s="34">
        <f t="shared" si="10"/>
        <v>100</v>
      </c>
    </row>
    <row r="185" spans="1:7" s="7" customFormat="1" ht="18" customHeight="1">
      <c r="A185" s="223"/>
      <c r="B185" s="5"/>
      <c r="C185" s="5">
        <v>4437</v>
      </c>
      <c r="D185" s="6" t="s">
        <v>26</v>
      </c>
      <c r="E185" s="8">
        <v>374</v>
      </c>
      <c r="F185" s="9">
        <v>374</v>
      </c>
      <c r="G185" s="34">
        <f t="shared" si="10"/>
        <v>100</v>
      </c>
    </row>
    <row r="186" spans="1:7" s="7" customFormat="1" ht="18" customHeight="1">
      <c r="A186" s="223"/>
      <c r="B186" s="5"/>
      <c r="C186" s="5">
        <v>4440</v>
      </c>
      <c r="D186" s="6" t="s">
        <v>54</v>
      </c>
      <c r="E186" s="8">
        <v>198225</v>
      </c>
      <c r="F186" s="9">
        <v>198225</v>
      </c>
      <c r="G186" s="34">
        <f t="shared" si="10"/>
        <v>100</v>
      </c>
    </row>
    <row r="187" spans="1:7" s="7" customFormat="1" ht="18" customHeight="1">
      <c r="A187" s="223"/>
      <c r="B187" s="5"/>
      <c r="C187" s="5">
        <v>4707</v>
      </c>
      <c r="D187" s="6" t="s">
        <v>107</v>
      </c>
      <c r="E187" s="8">
        <v>62770</v>
      </c>
      <c r="F187" s="9">
        <v>62770</v>
      </c>
      <c r="G187" s="34">
        <f t="shared" si="10"/>
        <v>100</v>
      </c>
    </row>
    <row r="188" spans="1:7" s="7" customFormat="1" ht="18" customHeight="1">
      <c r="A188" s="223"/>
      <c r="B188" s="5"/>
      <c r="C188" s="5">
        <v>6059</v>
      </c>
      <c r="D188" s="6" t="s">
        <v>24</v>
      </c>
      <c r="E188" s="8">
        <v>34666</v>
      </c>
      <c r="F188" s="9">
        <v>34419</v>
      </c>
      <c r="G188" s="34">
        <f t="shared" si="10"/>
        <v>99.28748629781342</v>
      </c>
    </row>
    <row r="189" spans="1:8" s="7" customFormat="1" ht="18" customHeight="1">
      <c r="A189" s="223"/>
      <c r="B189" s="5">
        <v>80103</v>
      </c>
      <c r="C189" s="5"/>
      <c r="D189" s="6" t="s">
        <v>122</v>
      </c>
      <c r="E189" s="61">
        <f>SUM(E190:E197)</f>
        <v>208131</v>
      </c>
      <c r="F189" s="61">
        <f>SUM(F190:F197)</f>
        <v>208129</v>
      </c>
      <c r="G189" s="34">
        <f t="shared" si="10"/>
        <v>99.99903906674163</v>
      </c>
      <c r="H189" s="196"/>
    </row>
    <row r="190" spans="1:7" s="7" customFormat="1" ht="18" customHeight="1">
      <c r="A190" s="223"/>
      <c r="B190" s="5"/>
      <c r="C190" s="5">
        <v>3020</v>
      </c>
      <c r="D190" s="6" t="s">
        <v>52</v>
      </c>
      <c r="E190" s="8">
        <v>11713</v>
      </c>
      <c r="F190" s="9">
        <v>11712</v>
      </c>
      <c r="G190" s="34">
        <f t="shared" si="10"/>
        <v>99.991462477589</v>
      </c>
    </row>
    <row r="191" spans="1:7" s="7" customFormat="1" ht="18" customHeight="1">
      <c r="A191" s="223"/>
      <c r="B191" s="5"/>
      <c r="C191" s="5">
        <v>4010</v>
      </c>
      <c r="D191" s="6" t="s">
        <v>43</v>
      </c>
      <c r="E191" s="8">
        <v>147477</v>
      </c>
      <c r="F191" s="9">
        <v>147477</v>
      </c>
      <c r="G191" s="34">
        <f t="shared" si="10"/>
        <v>100</v>
      </c>
    </row>
    <row r="192" spans="1:7" s="7" customFormat="1" ht="18" customHeight="1">
      <c r="A192" s="223"/>
      <c r="B192" s="5"/>
      <c r="C192" s="5">
        <v>4040</v>
      </c>
      <c r="D192" s="6" t="s">
        <v>36</v>
      </c>
      <c r="E192" s="8">
        <v>15277</v>
      </c>
      <c r="F192" s="9">
        <v>15277</v>
      </c>
      <c r="G192" s="34">
        <f t="shared" si="10"/>
        <v>100</v>
      </c>
    </row>
    <row r="193" spans="1:7" s="7" customFormat="1" ht="18" customHeight="1">
      <c r="A193" s="223"/>
      <c r="B193" s="5"/>
      <c r="C193" s="5">
        <v>4110</v>
      </c>
      <c r="D193" s="6" t="s">
        <v>37</v>
      </c>
      <c r="E193" s="8">
        <v>28166</v>
      </c>
      <c r="F193" s="9">
        <v>28166</v>
      </c>
      <c r="G193" s="34">
        <f t="shared" si="10"/>
        <v>100</v>
      </c>
    </row>
    <row r="194" spans="1:7" s="7" customFormat="1" ht="18" customHeight="1">
      <c r="A194" s="223"/>
      <c r="B194" s="5"/>
      <c r="C194" s="5">
        <v>4120</v>
      </c>
      <c r="D194" s="6" t="s">
        <v>38</v>
      </c>
      <c r="E194" s="8">
        <v>1998</v>
      </c>
      <c r="F194" s="9">
        <v>1997</v>
      </c>
      <c r="G194" s="34">
        <f t="shared" si="10"/>
        <v>99.94994994994994</v>
      </c>
    </row>
    <row r="195" spans="1:7" s="7" customFormat="1" ht="18" customHeight="1">
      <c r="A195" s="223"/>
      <c r="B195" s="5"/>
      <c r="C195" s="5">
        <v>4170</v>
      </c>
      <c r="D195" s="6" t="s">
        <v>91</v>
      </c>
      <c r="E195" s="8">
        <v>3500</v>
      </c>
      <c r="F195" s="9">
        <v>3500</v>
      </c>
      <c r="G195" s="34">
        <f t="shared" si="10"/>
        <v>100</v>
      </c>
    </row>
    <row r="196" spans="1:7" s="7" customFormat="1" ht="18" customHeight="1" hidden="1">
      <c r="A196" s="223"/>
      <c r="B196" s="5"/>
      <c r="C196" s="5">
        <v>4260</v>
      </c>
      <c r="D196" s="6" t="s">
        <v>32</v>
      </c>
      <c r="E196" s="8"/>
      <c r="F196" s="9"/>
      <c r="G196" s="34" t="e">
        <f t="shared" si="10"/>
        <v>#DIV/0!</v>
      </c>
    </row>
    <row r="197" spans="1:7" s="7" customFormat="1" ht="18" customHeight="1" hidden="1">
      <c r="A197" s="223"/>
      <c r="B197" s="5"/>
      <c r="C197" s="5">
        <v>4300</v>
      </c>
      <c r="D197" s="6" t="s">
        <v>30</v>
      </c>
      <c r="E197" s="8"/>
      <c r="F197" s="9"/>
      <c r="G197" s="34" t="e">
        <f t="shared" si="10"/>
        <v>#DIV/0!</v>
      </c>
    </row>
    <row r="198" spans="1:7" s="7" customFormat="1" ht="18" customHeight="1">
      <c r="A198" s="223"/>
      <c r="B198" s="5">
        <v>80104</v>
      </c>
      <c r="C198" s="5"/>
      <c r="D198" s="6" t="s">
        <v>85</v>
      </c>
      <c r="E198" s="61">
        <f>SUM(E199:E217)</f>
        <v>1905584</v>
      </c>
      <c r="F198" s="61">
        <f>SUM(F199:F217)</f>
        <v>1904171</v>
      </c>
      <c r="G198" s="34">
        <f t="shared" si="10"/>
        <v>99.92584950335434</v>
      </c>
    </row>
    <row r="199" spans="1:7" s="7" customFormat="1" ht="18" customHeight="1">
      <c r="A199" s="223"/>
      <c r="B199" s="5"/>
      <c r="C199" s="5">
        <v>3020</v>
      </c>
      <c r="D199" s="6" t="s">
        <v>52</v>
      </c>
      <c r="E199" s="8">
        <v>27006</v>
      </c>
      <c r="F199" s="9">
        <v>27006</v>
      </c>
      <c r="G199" s="34">
        <f t="shared" si="10"/>
        <v>100</v>
      </c>
    </row>
    <row r="200" spans="1:7" s="7" customFormat="1" ht="18" customHeight="1">
      <c r="A200" s="223"/>
      <c r="B200" s="5"/>
      <c r="C200" s="5">
        <v>4010</v>
      </c>
      <c r="D200" s="6" t="s">
        <v>43</v>
      </c>
      <c r="E200" s="8">
        <v>489230</v>
      </c>
      <c r="F200" s="9">
        <v>489230</v>
      </c>
      <c r="G200" s="34">
        <f t="shared" si="10"/>
        <v>100</v>
      </c>
    </row>
    <row r="201" spans="1:7" s="7" customFormat="1" ht="18" customHeight="1">
      <c r="A201" s="223"/>
      <c r="B201" s="5"/>
      <c r="C201" s="5">
        <v>4040</v>
      </c>
      <c r="D201" s="6" t="s">
        <v>36</v>
      </c>
      <c r="E201" s="8">
        <v>44387</v>
      </c>
      <c r="F201" s="9">
        <v>44387</v>
      </c>
      <c r="G201" s="34">
        <f t="shared" si="10"/>
        <v>100</v>
      </c>
    </row>
    <row r="202" spans="1:7" s="7" customFormat="1" ht="18" customHeight="1">
      <c r="A202" s="223"/>
      <c r="B202" s="5"/>
      <c r="C202" s="5">
        <v>4110</v>
      </c>
      <c r="D202" s="6" t="s">
        <v>37</v>
      </c>
      <c r="E202" s="8">
        <v>92914</v>
      </c>
      <c r="F202" s="9">
        <v>92914</v>
      </c>
      <c r="G202" s="34">
        <f t="shared" si="10"/>
        <v>100</v>
      </c>
    </row>
    <row r="203" spans="1:7" s="7" customFormat="1" ht="18" customHeight="1">
      <c r="A203" s="223"/>
      <c r="B203" s="5"/>
      <c r="C203" s="5">
        <v>4120</v>
      </c>
      <c r="D203" s="6" t="s">
        <v>38</v>
      </c>
      <c r="E203" s="8">
        <v>11677</v>
      </c>
      <c r="F203" s="9">
        <v>11677</v>
      </c>
      <c r="G203" s="34">
        <f t="shared" si="10"/>
        <v>100</v>
      </c>
    </row>
    <row r="204" spans="1:7" s="7" customFormat="1" ht="18" customHeight="1">
      <c r="A204" s="223"/>
      <c r="B204" s="5"/>
      <c r="C204" s="5">
        <v>4170</v>
      </c>
      <c r="D204" s="6" t="s">
        <v>91</v>
      </c>
      <c r="E204" s="8">
        <v>4000</v>
      </c>
      <c r="F204" s="9">
        <v>4000</v>
      </c>
      <c r="G204" s="34">
        <f t="shared" si="10"/>
        <v>100</v>
      </c>
    </row>
    <row r="205" spans="1:7" s="7" customFormat="1" ht="18" customHeight="1">
      <c r="A205" s="223"/>
      <c r="B205" s="5"/>
      <c r="C205" s="5">
        <v>4210</v>
      </c>
      <c r="D205" s="6" t="s">
        <v>41</v>
      </c>
      <c r="E205" s="8">
        <v>19464</v>
      </c>
      <c r="F205" s="9">
        <v>19463</v>
      </c>
      <c r="G205" s="34">
        <f t="shared" si="10"/>
        <v>99.99486230990546</v>
      </c>
    </row>
    <row r="206" spans="1:7" s="7" customFormat="1" ht="18" customHeight="1">
      <c r="A206" s="223"/>
      <c r="B206" s="5"/>
      <c r="C206" s="5">
        <v>4220</v>
      </c>
      <c r="D206" s="6" t="s">
        <v>96</v>
      </c>
      <c r="E206" s="8">
        <v>41270</v>
      </c>
      <c r="F206" s="9">
        <v>41169</v>
      </c>
      <c r="G206" s="34">
        <f t="shared" si="10"/>
        <v>99.7552701720378</v>
      </c>
    </row>
    <row r="207" spans="1:7" s="7" customFormat="1" ht="18" customHeight="1">
      <c r="A207" s="223"/>
      <c r="B207" s="5"/>
      <c r="C207" s="5">
        <v>4260</v>
      </c>
      <c r="D207" s="6" t="s">
        <v>32</v>
      </c>
      <c r="E207" s="8">
        <v>64563</v>
      </c>
      <c r="F207" s="9">
        <v>64562</v>
      </c>
      <c r="G207" s="34">
        <f t="shared" si="10"/>
        <v>99.9984511252575</v>
      </c>
    </row>
    <row r="208" spans="1:7" s="7" customFormat="1" ht="18" customHeight="1">
      <c r="A208" s="223"/>
      <c r="B208" s="5"/>
      <c r="C208" s="5">
        <v>4280</v>
      </c>
      <c r="D208" s="6" t="s">
        <v>106</v>
      </c>
      <c r="E208" s="8">
        <v>40</v>
      </c>
      <c r="F208" s="9">
        <v>40</v>
      </c>
      <c r="G208" s="34">
        <f t="shared" si="10"/>
        <v>100</v>
      </c>
    </row>
    <row r="209" spans="1:7" s="7" customFormat="1" ht="18" customHeight="1">
      <c r="A209" s="223"/>
      <c r="B209" s="5"/>
      <c r="C209" s="5">
        <v>4300</v>
      </c>
      <c r="D209" s="6" t="s">
        <v>30</v>
      </c>
      <c r="E209" s="8">
        <v>14762</v>
      </c>
      <c r="F209" s="9">
        <v>14762</v>
      </c>
      <c r="G209" s="34">
        <f t="shared" si="10"/>
        <v>100</v>
      </c>
    </row>
    <row r="210" spans="1:7" s="7" customFormat="1" ht="18" customHeight="1">
      <c r="A210" s="223"/>
      <c r="B210" s="5"/>
      <c r="C210" s="5">
        <v>4330</v>
      </c>
      <c r="D210" s="6" t="s">
        <v>166</v>
      </c>
      <c r="E210" s="8">
        <v>23020</v>
      </c>
      <c r="F210" s="9">
        <v>22628</v>
      </c>
      <c r="G210" s="34">
        <f t="shared" si="10"/>
        <v>98.2971329278888</v>
      </c>
    </row>
    <row r="211" spans="1:7" s="7" customFormat="1" ht="18" customHeight="1">
      <c r="A211" s="223"/>
      <c r="B211" s="5"/>
      <c r="C211" s="5">
        <v>4360</v>
      </c>
      <c r="D211" s="6" t="s">
        <v>165</v>
      </c>
      <c r="E211" s="8">
        <v>1650</v>
      </c>
      <c r="F211" s="9">
        <v>1587</v>
      </c>
      <c r="G211" s="34">
        <f aca="true" t="shared" si="11" ref="G211:G227">F211/E211*10000%</f>
        <v>96.18181818181817</v>
      </c>
    </row>
    <row r="212" spans="1:7" s="7" customFormat="1" ht="18" customHeight="1">
      <c r="A212" s="223"/>
      <c r="B212" s="5"/>
      <c r="C212" s="5">
        <v>4410</v>
      </c>
      <c r="D212" s="6" t="s">
        <v>45</v>
      </c>
      <c r="E212" s="8">
        <v>500</v>
      </c>
      <c r="F212" s="9">
        <v>479</v>
      </c>
      <c r="G212" s="34">
        <f t="shared" si="11"/>
        <v>95.8</v>
      </c>
    </row>
    <row r="213" spans="1:7" s="7" customFormat="1" ht="18" customHeight="1">
      <c r="A213" s="223"/>
      <c r="B213" s="5"/>
      <c r="C213" s="5">
        <v>4430</v>
      </c>
      <c r="D213" s="6" t="s">
        <v>26</v>
      </c>
      <c r="E213" s="8">
        <v>889</v>
      </c>
      <c r="F213" s="9">
        <v>889</v>
      </c>
      <c r="G213" s="34">
        <f t="shared" si="11"/>
        <v>100</v>
      </c>
    </row>
    <row r="214" spans="1:7" s="7" customFormat="1" ht="18" customHeight="1">
      <c r="A214" s="223"/>
      <c r="B214" s="5"/>
      <c r="C214" s="5">
        <v>4440</v>
      </c>
      <c r="D214" s="6" t="s">
        <v>46</v>
      </c>
      <c r="E214" s="8">
        <v>37828</v>
      </c>
      <c r="F214" s="9">
        <v>37828</v>
      </c>
      <c r="G214" s="34">
        <f t="shared" si="11"/>
        <v>100</v>
      </c>
    </row>
    <row r="215" spans="1:7" s="7" customFormat="1" ht="18" customHeight="1" hidden="1">
      <c r="A215" s="223"/>
      <c r="B215" s="5"/>
      <c r="C215" s="5">
        <v>6058</v>
      </c>
      <c r="D215" s="6" t="s">
        <v>24</v>
      </c>
      <c r="E215" s="8"/>
      <c r="F215" s="9"/>
      <c r="G215" s="34" t="e">
        <f t="shared" si="11"/>
        <v>#DIV/0!</v>
      </c>
    </row>
    <row r="216" spans="1:7" s="7" customFormat="1" ht="18" customHeight="1">
      <c r="A216" s="223"/>
      <c r="B216" s="5"/>
      <c r="C216" s="5">
        <v>6059</v>
      </c>
      <c r="D216" s="6" t="s">
        <v>24</v>
      </c>
      <c r="E216" s="8">
        <v>978288</v>
      </c>
      <c r="F216" s="9">
        <v>977454</v>
      </c>
      <c r="G216" s="34">
        <f t="shared" si="11"/>
        <v>99.91474903096021</v>
      </c>
    </row>
    <row r="217" spans="1:7" s="7" customFormat="1" ht="18" customHeight="1">
      <c r="A217" s="223"/>
      <c r="B217" s="5"/>
      <c r="C217" s="5">
        <v>6060</v>
      </c>
      <c r="D217" s="6" t="s">
        <v>90</v>
      </c>
      <c r="E217" s="8">
        <v>54096</v>
      </c>
      <c r="F217" s="9">
        <v>54096</v>
      </c>
      <c r="G217" s="34">
        <f t="shared" si="11"/>
        <v>100</v>
      </c>
    </row>
    <row r="218" spans="1:7" s="7" customFormat="1" ht="18" customHeight="1">
      <c r="A218" s="223"/>
      <c r="B218" s="5">
        <v>80110</v>
      </c>
      <c r="C218" s="5"/>
      <c r="D218" s="6" t="s">
        <v>56</v>
      </c>
      <c r="E218" s="61">
        <f>SUM(E219:E232)</f>
        <v>1783184</v>
      </c>
      <c r="F218" s="61">
        <f>SUM(F219:F232)</f>
        <v>1783062</v>
      </c>
      <c r="G218" s="34">
        <f t="shared" si="11"/>
        <v>99.99315830559269</v>
      </c>
    </row>
    <row r="219" spans="1:7" s="7" customFormat="1" ht="18" customHeight="1">
      <c r="A219" s="223"/>
      <c r="B219" s="5"/>
      <c r="C219" s="5">
        <v>3020</v>
      </c>
      <c r="D219" s="6" t="s">
        <v>57</v>
      </c>
      <c r="E219" s="8">
        <v>77722</v>
      </c>
      <c r="F219" s="9">
        <v>77721</v>
      </c>
      <c r="G219" s="34">
        <f t="shared" si="11"/>
        <v>99.99871336301176</v>
      </c>
    </row>
    <row r="220" spans="1:7" s="7" customFormat="1" ht="18" customHeight="1">
      <c r="A220" s="223"/>
      <c r="B220" s="5"/>
      <c r="C220" s="5">
        <v>4010</v>
      </c>
      <c r="D220" s="6" t="s">
        <v>43</v>
      </c>
      <c r="E220" s="8">
        <v>1119710</v>
      </c>
      <c r="F220" s="9">
        <v>1119710</v>
      </c>
      <c r="G220" s="34">
        <f t="shared" si="11"/>
        <v>100</v>
      </c>
    </row>
    <row r="221" spans="1:7" s="7" customFormat="1" ht="18" customHeight="1">
      <c r="A221" s="223"/>
      <c r="B221" s="5"/>
      <c r="C221" s="5">
        <v>4040</v>
      </c>
      <c r="D221" s="6" t="s">
        <v>44</v>
      </c>
      <c r="E221" s="8">
        <v>93096</v>
      </c>
      <c r="F221" s="9">
        <v>93096</v>
      </c>
      <c r="G221" s="34">
        <f t="shared" si="11"/>
        <v>100</v>
      </c>
    </row>
    <row r="222" spans="1:7" s="7" customFormat="1" ht="18" customHeight="1">
      <c r="A222" s="223"/>
      <c r="B222" s="5"/>
      <c r="C222" s="5">
        <v>4110</v>
      </c>
      <c r="D222" s="6" t="s">
        <v>37</v>
      </c>
      <c r="E222" s="8">
        <v>215140</v>
      </c>
      <c r="F222" s="9">
        <v>215140</v>
      </c>
      <c r="G222" s="34">
        <f t="shared" si="11"/>
        <v>100</v>
      </c>
    </row>
    <row r="223" spans="1:7" s="7" customFormat="1" ht="18" customHeight="1">
      <c r="A223" s="223"/>
      <c r="B223" s="5"/>
      <c r="C223" s="5">
        <v>4120</v>
      </c>
      <c r="D223" s="6" t="s">
        <v>38</v>
      </c>
      <c r="E223" s="8">
        <v>26315</v>
      </c>
      <c r="F223" s="9">
        <v>26315</v>
      </c>
      <c r="G223" s="34">
        <f t="shared" si="11"/>
        <v>100</v>
      </c>
    </row>
    <row r="224" spans="1:7" s="7" customFormat="1" ht="18" customHeight="1">
      <c r="A224" s="223"/>
      <c r="B224" s="5"/>
      <c r="C224" s="5">
        <v>4210</v>
      </c>
      <c r="D224" s="6" t="s">
        <v>41</v>
      </c>
      <c r="E224" s="8">
        <v>16233</v>
      </c>
      <c r="F224" s="9">
        <v>16233</v>
      </c>
      <c r="G224" s="34">
        <f t="shared" si="11"/>
        <v>100</v>
      </c>
    </row>
    <row r="225" spans="1:7" s="7" customFormat="1" ht="18" customHeight="1">
      <c r="A225" s="223"/>
      <c r="B225" s="5"/>
      <c r="C225" s="5">
        <v>4240</v>
      </c>
      <c r="D225" s="6" t="s">
        <v>53</v>
      </c>
      <c r="E225" s="8">
        <v>25316</v>
      </c>
      <c r="F225" s="9">
        <v>25198</v>
      </c>
      <c r="G225" s="34">
        <f t="shared" si="11"/>
        <v>99.53389161004898</v>
      </c>
    </row>
    <row r="226" spans="1:7" s="7" customFormat="1" ht="18" customHeight="1">
      <c r="A226" s="223"/>
      <c r="B226" s="5"/>
      <c r="C226" s="5">
        <v>4260</v>
      </c>
      <c r="D226" s="6" t="s">
        <v>32</v>
      </c>
      <c r="E226" s="8">
        <v>123894</v>
      </c>
      <c r="F226" s="9">
        <v>123893</v>
      </c>
      <c r="G226" s="34">
        <f t="shared" si="11"/>
        <v>99.99919285841122</v>
      </c>
    </row>
    <row r="227" spans="1:7" s="7" customFormat="1" ht="18" customHeight="1" hidden="1">
      <c r="A227" s="223"/>
      <c r="B227" s="5"/>
      <c r="C227" s="5">
        <v>4270</v>
      </c>
      <c r="D227" s="6" t="s">
        <v>27</v>
      </c>
      <c r="E227" s="8"/>
      <c r="F227" s="9"/>
      <c r="G227" s="34" t="e">
        <f t="shared" si="11"/>
        <v>#DIV/0!</v>
      </c>
    </row>
    <row r="228" spans="1:7" s="7" customFormat="1" ht="18" customHeight="1">
      <c r="A228" s="223"/>
      <c r="B228" s="5"/>
      <c r="C228" s="5">
        <v>4280</v>
      </c>
      <c r="D228" s="6" t="s">
        <v>106</v>
      </c>
      <c r="E228" s="8">
        <v>200</v>
      </c>
      <c r="F228" s="9">
        <v>200</v>
      </c>
      <c r="G228" s="34">
        <f>F228/E228%</f>
        <v>100</v>
      </c>
    </row>
    <row r="229" spans="1:7" s="7" customFormat="1" ht="18" customHeight="1">
      <c r="A229" s="223"/>
      <c r="B229" s="5"/>
      <c r="C229" s="5">
        <v>4300</v>
      </c>
      <c r="D229" s="6" t="s">
        <v>30</v>
      </c>
      <c r="E229" s="8">
        <v>8500</v>
      </c>
      <c r="F229" s="9">
        <v>8498</v>
      </c>
      <c r="G229" s="34">
        <f aca="true" t="shared" si="12" ref="G229:G236">F229/E229*10000%</f>
        <v>99.97647058823529</v>
      </c>
    </row>
    <row r="230" spans="1:7" s="7" customFormat="1" ht="18" customHeight="1">
      <c r="A230" s="223"/>
      <c r="B230" s="5"/>
      <c r="C230" s="5">
        <v>4360</v>
      </c>
      <c r="D230" s="6" t="s">
        <v>165</v>
      </c>
      <c r="E230" s="8">
        <v>4154</v>
      </c>
      <c r="F230" s="9">
        <v>4154</v>
      </c>
      <c r="G230" s="34">
        <f t="shared" si="12"/>
        <v>100</v>
      </c>
    </row>
    <row r="231" spans="1:7" s="7" customFormat="1" ht="18" customHeight="1">
      <c r="A231" s="223"/>
      <c r="B231" s="5"/>
      <c r="C231" s="5">
        <v>4410</v>
      </c>
      <c r="D231" s="6" t="s">
        <v>45</v>
      </c>
      <c r="E231" s="8">
        <v>1413</v>
      </c>
      <c r="F231" s="9">
        <v>1413</v>
      </c>
      <c r="G231" s="34">
        <f t="shared" si="12"/>
        <v>100</v>
      </c>
    </row>
    <row r="232" spans="1:7" s="7" customFormat="1" ht="18" customHeight="1">
      <c r="A232" s="223"/>
      <c r="B232" s="5"/>
      <c r="C232" s="5">
        <v>4440</v>
      </c>
      <c r="D232" s="6" t="s">
        <v>46</v>
      </c>
      <c r="E232" s="8">
        <v>71491</v>
      </c>
      <c r="F232" s="9">
        <v>71491</v>
      </c>
      <c r="G232" s="34">
        <f t="shared" si="12"/>
        <v>100</v>
      </c>
    </row>
    <row r="233" spans="1:7" s="7" customFormat="1" ht="18" customHeight="1">
      <c r="A233" s="223"/>
      <c r="B233" s="5">
        <v>80113</v>
      </c>
      <c r="C233" s="5"/>
      <c r="D233" s="6" t="s">
        <v>58</v>
      </c>
      <c r="E233" s="61">
        <f>SUM(E234:E241)</f>
        <v>239340</v>
      </c>
      <c r="F233" s="61">
        <f>SUM(F234:F241)</f>
        <v>239152</v>
      </c>
      <c r="G233" s="34">
        <f t="shared" si="12"/>
        <v>99.92145065597059</v>
      </c>
    </row>
    <row r="234" spans="1:7" s="7" customFormat="1" ht="18" customHeight="1">
      <c r="A234" s="223"/>
      <c r="B234" s="5"/>
      <c r="C234" s="5">
        <v>3020</v>
      </c>
      <c r="D234" s="6" t="s">
        <v>75</v>
      </c>
      <c r="E234" s="8">
        <v>66</v>
      </c>
      <c r="F234" s="9">
        <v>66</v>
      </c>
      <c r="G234" s="34">
        <f t="shared" si="12"/>
        <v>100</v>
      </c>
    </row>
    <row r="235" spans="1:7" s="7" customFormat="1" ht="18" customHeight="1">
      <c r="A235" s="223"/>
      <c r="B235" s="5"/>
      <c r="C235" s="5">
        <v>4010</v>
      </c>
      <c r="D235" s="6" t="s">
        <v>43</v>
      </c>
      <c r="E235" s="8">
        <v>32064</v>
      </c>
      <c r="F235" s="9">
        <v>32064</v>
      </c>
      <c r="G235" s="34">
        <f t="shared" si="12"/>
        <v>100</v>
      </c>
    </row>
    <row r="236" spans="1:7" s="7" customFormat="1" ht="18" customHeight="1">
      <c r="A236" s="223"/>
      <c r="B236" s="5"/>
      <c r="C236" s="5">
        <v>4040</v>
      </c>
      <c r="D236" s="6" t="s">
        <v>36</v>
      </c>
      <c r="E236" s="8">
        <v>2375</v>
      </c>
      <c r="F236" s="9">
        <v>2331</v>
      </c>
      <c r="G236" s="34">
        <f t="shared" si="12"/>
        <v>98.14736842105263</v>
      </c>
    </row>
    <row r="237" spans="1:7" s="7" customFormat="1" ht="18" customHeight="1">
      <c r="A237" s="223"/>
      <c r="B237" s="5"/>
      <c r="C237" s="5">
        <v>4110</v>
      </c>
      <c r="D237" s="6" t="s">
        <v>37</v>
      </c>
      <c r="E237" s="8">
        <v>5705</v>
      </c>
      <c r="F237" s="9">
        <v>5705</v>
      </c>
      <c r="G237" s="34">
        <f>F237/E237%</f>
        <v>100</v>
      </c>
    </row>
    <row r="238" spans="1:7" s="7" customFormat="1" ht="18" customHeight="1">
      <c r="A238" s="223"/>
      <c r="B238" s="5"/>
      <c r="C238" s="5">
        <v>4120</v>
      </c>
      <c r="D238" s="6" t="s">
        <v>38</v>
      </c>
      <c r="E238" s="8">
        <v>425</v>
      </c>
      <c r="F238" s="9">
        <v>425</v>
      </c>
      <c r="G238" s="34">
        <f>F238/E238%</f>
        <v>100</v>
      </c>
    </row>
    <row r="239" spans="1:7" s="7" customFormat="1" ht="18" customHeight="1" hidden="1">
      <c r="A239" s="223"/>
      <c r="B239" s="5"/>
      <c r="C239" s="5">
        <v>4210</v>
      </c>
      <c r="D239" s="6" t="s">
        <v>41</v>
      </c>
      <c r="E239" s="8"/>
      <c r="F239" s="9"/>
      <c r="G239" s="34" t="e">
        <f>F239/E239*10000%</f>
        <v>#DIV/0!</v>
      </c>
    </row>
    <row r="240" spans="1:7" s="7" customFormat="1" ht="18" customHeight="1">
      <c r="A240" s="223"/>
      <c r="B240" s="5"/>
      <c r="C240" s="5">
        <v>4300</v>
      </c>
      <c r="D240" s="6" t="s">
        <v>30</v>
      </c>
      <c r="E240" s="8">
        <v>196944</v>
      </c>
      <c r="F240" s="9">
        <v>196800</v>
      </c>
      <c r="G240" s="34">
        <f>F240/E240*10000%</f>
        <v>99.92688276870582</v>
      </c>
    </row>
    <row r="241" spans="1:7" s="7" customFormat="1" ht="18" customHeight="1">
      <c r="A241" s="223"/>
      <c r="B241" s="5"/>
      <c r="C241" s="5">
        <v>4440</v>
      </c>
      <c r="D241" s="6" t="s">
        <v>46</v>
      </c>
      <c r="E241" s="8">
        <v>1761</v>
      </c>
      <c r="F241" s="9">
        <v>1761</v>
      </c>
      <c r="G241" s="34">
        <f>F241/E241*10000%</f>
        <v>100</v>
      </c>
    </row>
    <row r="242" spans="1:8" s="7" customFormat="1" ht="18" customHeight="1">
      <c r="A242" s="223"/>
      <c r="B242" s="5">
        <v>80114</v>
      </c>
      <c r="C242" s="5"/>
      <c r="D242" s="6" t="s">
        <v>59</v>
      </c>
      <c r="E242" s="61">
        <f>SUM(E243:E253)</f>
        <v>339375</v>
      </c>
      <c r="F242" s="61">
        <f>SUM(F243:F253)</f>
        <v>339351</v>
      </c>
      <c r="G242" s="34">
        <f>F242/E242%</f>
        <v>99.99292817679559</v>
      </c>
      <c r="H242" s="79"/>
    </row>
    <row r="243" spans="1:7" s="7" customFormat="1" ht="18" customHeight="1">
      <c r="A243" s="223"/>
      <c r="B243" s="5"/>
      <c r="C243" s="5">
        <v>3020</v>
      </c>
      <c r="D243" s="6" t="s">
        <v>52</v>
      </c>
      <c r="E243" s="8">
        <v>898</v>
      </c>
      <c r="F243" s="9">
        <v>898</v>
      </c>
      <c r="G243" s="34">
        <f aca="true" t="shared" si="13" ref="G243:G248">F243/E243*10000%</f>
        <v>100</v>
      </c>
    </row>
    <row r="244" spans="1:7" s="7" customFormat="1" ht="18" customHeight="1">
      <c r="A244" s="223"/>
      <c r="B244" s="5"/>
      <c r="C244" s="5">
        <v>4010</v>
      </c>
      <c r="D244" s="6" t="s">
        <v>43</v>
      </c>
      <c r="E244" s="8">
        <v>254577</v>
      </c>
      <c r="F244" s="9">
        <v>254577</v>
      </c>
      <c r="G244" s="34">
        <f t="shared" si="13"/>
        <v>100</v>
      </c>
    </row>
    <row r="245" spans="1:7" s="7" customFormat="1" ht="18" customHeight="1">
      <c r="A245" s="223"/>
      <c r="B245" s="5"/>
      <c r="C245" s="5">
        <v>4040</v>
      </c>
      <c r="D245" s="6" t="s">
        <v>44</v>
      </c>
      <c r="E245" s="8">
        <v>18501</v>
      </c>
      <c r="F245" s="9">
        <v>18501</v>
      </c>
      <c r="G245" s="34">
        <f t="shared" si="13"/>
        <v>100</v>
      </c>
    </row>
    <row r="246" spans="1:7" s="7" customFormat="1" ht="18" customHeight="1">
      <c r="A246" s="223"/>
      <c r="B246" s="5"/>
      <c r="C246" s="5">
        <v>4110</v>
      </c>
      <c r="D246" s="6" t="s">
        <v>37</v>
      </c>
      <c r="E246" s="8">
        <v>42748</v>
      </c>
      <c r="F246" s="9">
        <v>42747</v>
      </c>
      <c r="G246" s="34">
        <f t="shared" si="13"/>
        <v>99.99766070927295</v>
      </c>
    </row>
    <row r="247" spans="1:7" s="7" customFormat="1" ht="18" customHeight="1">
      <c r="A247" s="223"/>
      <c r="B247" s="5"/>
      <c r="C247" s="5">
        <v>4120</v>
      </c>
      <c r="D247" s="6" t="s">
        <v>38</v>
      </c>
      <c r="E247" s="8">
        <v>3531</v>
      </c>
      <c r="F247" s="9">
        <v>3531</v>
      </c>
      <c r="G247" s="34">
        <f t="shared" si="13"/>
        <v>100</v>
      </c>
    </row>
    <row r="248" spans="1:7" s="7" customFormat="1" ht="18" customHeight="1">
      <c r="A248" s="223"/>
      <c r="B248" s="5"/>
      <c r="C248" s="5">
        <v>4210</v>
      </c>
      <c r="D248" s="6" t="s">
        <v>41</v>
      </c>
      <c r="E248" s="8">
        <v>6850</v>
      </c>
      <c r="F248" s="9">
        <v>6850</v>
      </c>
      <c r="G248" s="34">
        <f t="shared" si="13"/>
        <v>100</v>
      </c>
    </row>
    <row r="249" spans="1:7" s="7" customFormat="1" ht="18" customHeight="1">
      <c r="A249" s="223"/>
      <c r="B249" s="5"/>
      <c r="C249" s="5">
        <v>4300</v>
      </c>
      <c r="D249" s="6" t="s">
        <v>30</v>
      </c>
      <c r="E249" s="8">
        <v>200</v>
      </c>
      <c r="F249" s="9">
        <v>178</v>
      </c>
      <c r="G249" s="80">
        <f>F249/E249%</f>
        <v>89</v>
      </c>
    </row>
    <row r="250" spans="1:7" s="7" customFormat="1" ht="18" customHeight="1">
      <c r="A250" s="223"/>
      <c r="B250" s="5"/>
      <c r="C250" s="5">
        <v>4360</v>
      </c>
      <c r="D250" s="6" t="s">
        <v>165</v>
      </c>
      <c r="E250" s="8">
        <v>2382</v>
      </c>
      <c r="F250" s="9">
        <v>2382</v>
      </c>
      <c r="G250" s="80">
        <f>F250/E250%</f>
        <v>100</v>
      </c>
    </row>
    <row r="251" spans="1:7" s="7" customFormat="1" ht="18" customHeight="1">
      <c r="A251" s="223"/>
      <c r="B251" s="5"/>
      <c r="C251" s="5">
        <v>4410</v>
      </c>
      <c r="D251" s="6" t="s">
        <v>45</v>
      </c>
      <c r="E251" s="8">
        <v>3040</v>
      </c>
      <c r="F251" s="9">
        <v>3039</v>
      </c>
      <c r="G251" s="34">
        <f>F251/E251*10000%</f>
        <v>99.96710526315789</v>
      </c>
    </row>
    <row r="252" spans="1:7" s="7" customFormat="1" ht="18" customHeight="1">
      <c r="A252" s="223"/>
      <c r="B252" s="5"/>
      <c r="C252" s="5">
        <v>4440</v>
      </c>
      <c r="D252" s="18" t="s">
        <v>46</v>
      </c>
      <c r="E252" s="8">
        <v>5198</v>
      </c>
      <c r="F252" s="9">
        <v>5198</v>
      </c>
      <c r="G252" s="34">
        <f>F252/E252*10000%</f>
        <v>100</v>
      </c>
    </row>
    <row r="253" spans="1:7" s="7" customFormat="1" ht="18" customHeight="1">
      <c r="A253" s="223"/>
      <c r="B253" s="5"/>
      <c r="C253" s="5">
        <v>4700</v>
      </c>
      <c r="D253" s="18" t="s">
        <v>107</v>
      </c>
      <c r="E253" s="8">
        <v>1450</v>
      </c>
      <c r="F253" s="9">
        <v>1450</v>
      </c>
      <c r="G253" s="34">
        <f>F253/E253*10000%</f>
        <v>100</v>
      </c>
    </row>
    <row r="254" spans="1:7" s="7" customFormat="1" ht="18" customHeight="1">
      <c r="A254" s="223"/>
      <c r="B254" s="5">
        <v>80146</v>
      </c>
      <c r="C254" s="5"/>
      <c r="D254" s="18" t="s">
        <v>76</v>
      </c>
      <c r="E254" s="61">
        <f>SUM(E255:E258)</f>
        <v>23570</v>
      </c>
      <c r="F254" s="61">
        <f>SUM(F255:F258)</f>
        <v>23570</v>
      </c>
      <c r="G254" s="34">
        <f>F254/E254*10000%</f>
        <v>100</v>
      </c>
    </row>
    <row r="255" spans="1:7" s="7" customFormat="1" ht="18" customHeight="1">
      <c r="A255" s="223"/>
      <c r="B255" s="5"/>
      <c r="C255" s="5">
        <v>4210</v>
      </c>
      <c r="D255" s="18" t="s">
        <v>41</v>
      </c>
      <c r="E255" s="77">
        <v>828</v>
      </c>
      <c r="F255" s="78">
        <v>828</v>
      </c>
      <c r="G255" s="34">
        <f>F255/E255%</f>
        <v>100.00000000000001</v>
      </c>
    </row>
    <row r="256" spans="1:7" s="7" customFormat="1" ht="18" customHeight="1">
      <c r="A256" s="223"/>
      <c r="B256" s="5"/>
      <c r="C256" s="5">
        <v>4300</v>
      </c>
      <c r="D256" s="18" t="s">
        <v>30</v>
      </c>
      <c r="E256" s="77">
        <v>8335</v>
      </c>
      <c r="F256" s="78">
        <v>8335</v>
      </c>
      <c r="G256" s="34">
        <f>F256/E256%</f>
        <v>100</v>
      </c>
    </row>
    <row r="257" spans="1:7" s="7" customFormat="1" ht="18" customHeight="1">
      <c r="A257" s="223"/>
      <c r="B257" s="5"/>
      <c r="C257" s="5">
        <v>4410</v>
      </c>
      <c r="D257" s="18" t="s">
        <v>45</v>
      </c>
      <c r="E257" s="8">
        <v>4290</v>
      </c>
      <c r="F257" s="9">
        <v>4290</v>
      </c>
      <c r="G257" s="34">
        <f aca="true" t="shared" si="14" ref="G257:G280">F257/E257*10000%</f>
        <v>100</v>
      </c>
    </row>
    <row r="258" spans="1:7" s="7" customFormat="1" ht="18" customHeight="1">
      <c r="A258" s="223"/>
      <c r="B258" s="5"/>
      <c r="C258" s="5">
        <v>4700</v>
      </c>
      <c r="D258" s="18" t="s">
        <v>107</v>
      </c>
      <c r="E258" s="8">
        <v>10117</v>
      </c>
      <c r="F258" s="9">
        <v>10117</v>
      </c>
      <c r="G258" s="34">
        <f t="shared" si="14"/>
        <v>100</v>
      </c>
    </row>
    <row r="259" spans="1:7" s="7" customFormat="1" ht="18" customHeight="1">
      <c r="A259" s="223"/>
      <c r="B259" s="5">
        <v>80148</v>
      </c>
      <c r="C259" s="5"/>
      <c r="D259" s="18" t="s">
        <v>167</v>
      </c>
      <c r="E259" s="61">
        <f>SUM(E260:E265)</f>
        <v>129953</v>
      </c>
      <c r="F259" s="61">
        <f>SUM(F260:F265)</f>
        <v>129766</v>
      </c>
      <c r="G259" s="34">
        <f t="shared" si="14"/>
        <v>99.85610182142774</v>
      </c>
    </row>
    <row r="260" spans="1:7" s="7" customFormat="1" ht="18" customHeight="1">
      <c r="A260" s="223"/>
      <c r="B260" s="5"/>
      <c r="C260" s="5">
        <v>4010</v>
      </c>
      <c r="D260" s="6" t="s">
        <v>43</v>
      </c>
      <c r="E260" s="8">
        <v>41577</v>
      </c>
      <c r="F260" s="9">
        <v>41577</v>
      </c>
      <c r="G260" s="34">
        <f t="shared" si="14"/>
        <v>100</v>
      </c>
    </row>
    <row r="261" spans="1:7" s="7" customFormat="1" ht="18" customHeight="1">
      <c r="A261" s="223"/>
      <c r="B261" s="5"/>
      <c r="C261" s="5">
        <v>4110</v>
      </c>
      <c r="D261" s="6" t="s">
        <v>37</v>
      </c>
      <c r="E261" s="8">
        <v>7148</v>
      </c>
      <c r="F261" s="9">
        <v>7147</v>
      </c>
      <c r="G261" s="34">
        <f t="shared" si="14"/>
        <v>99.98601007274762</v>
      </c>
    </row>
    <row r="262" spans="1:7" s="7" customFormat="1" ht="18" customHeight="1">
      <c r="A262" s="223"/>
      <c r="B262" s="5"/>
      <c r="C262" s="5">
        <v>4120</v>
      </c>
      <c r="D262" s="6" t="s">
        <v>38</v>
      </c>
      <c r="E262" s="8">
        <v>808</v>
      </c>
      <c r="F262" s="9">
        <v>808</v>
      </c>
      <c r="G262" s="34">
        <f t="shared" si="14"/>
        <v>100</v>
      </c>
    </row>
    <row r="263" spans="1:7" s="7" customFormat="1" ht="18" customHeight="1">
      <c r="A263" s="223"/>
      <c r="B263" s="5"/>
      <c r="C263" s="5">
        <v>4210</v>
      </c>
      <c r="D263" s="6" t="s">
        <v>41</v>
      </c>
      <c r="E263" s="8">
        <v>15000</v>
      </c>
      <c r="F263" s="9">
        <v>14894</v>
      </c>
      <c r="G263" s="34">
        <f t="shared" si="14"/>
        <v>99.29333333333334</v>
      </c>
    </row>
    <row r="264" spans="1:7" s="7" customFormat="1" ht="18" customHeight="1">
      <c r="A264" s="223"/>
      <c r="B264" s="5"/>
      <c r="C264" s="5">
        <v>4220</v>
      </c>
      <c r="D264" s="6" t="s">
        <v>96</v>
      </c>
      <c r="E264" s="8">
        <v>50100</v>
      </c>
      <c r="F264" s="9">
        <v>50020</v>
      </c>
      <c r="G264" s="34">
        <f t="shared" si="14"/>
        <v>99.84031936127744</v>
      </c>
    </row>
    <row r="265" spans="1:7" s="7" customFormat="1" ht="18" customHeight="1">
      <c r="A265" s="223"/>
      <c r="B265" s="5"/>
      <c r="C265" s="5">
        <v>4300</v>
      </c>
      <c r="D265" s="18" t="s">
        <v>30</v>
      </c>
      <c r="E265" s="8">
        <v>15320</v>
      </c>
      <c r="F265" s="9">
        <v>15320</v>
      </c>
      <c r="G265" s="34">
        <f>F265/E265*10000%</f>
        <v>100</v>
      </c>
    </row>
    <row r="266" spans="1:7" s="7" customFormat="1" ht="29.25" customHeight="1">
      <c r="A266" s="223"/>
      <c r="B266" s="5">
        <v>80149</v>
      </c>
      <c r="C266" s="5"/>
      <c r="D266" s="18" t="s">
        <v>168</v>
      </c>
      <c r="E266" s="61">
        <f>SUM(E267:E270)</f>
        <v>103999</v>
      </c>
      <c r="F266" s="61">
        <f>SUM(F267:F270)</f>
        <v>103998</v>
      </c>
      <c r="G266" s="34">
        <f aca="true" t="shared" si="15" ref="G266:G275">F266/E266*10000%</f>
        <v>99.99903845229281</v>
      </c>
    </row>
    <row r="267" spans="1:7" s="7" customFormat="1" ht="18" customHeight="1">
      <c r="A267" s="223"/>
      <c r="B267" s="5"/>
      <c r="C267" s="5">
        <v>3020</v>
      </c>
      <c r="D267" s="6" t="s">
        <v>52</v>
      </c>
      <c r="E267" s="8">
        <v>4778</v>
      </c>
      <c r="F267" s="9">
        <v>4777</v>
      </c>
      <c r="G267" s="34">
        <f t="shared" si="15"/>
        <v>99.97907074089576</v>
      </c>
    </row>
    <row r="268" spans="1:7" s="7" customFormat="1" ht="18" customHeight="1">
      <c r="A268" s="223"/>
      <c r="B268" s="5"/>
      <c r="C268" s="5">
        <v>4010</v>
      </c>
      <c r="D268" s="6" t="s">
        <v>43</v>
      </c>
      <c r="E268" s="8">
        <v>82159</v>
      </c>
      <c r="F268" s="9">
        <v>82159</v>
      </c>
      <c r="G268" s="34">
        <f t="shared" si="15"/>
        <v>100</v>
      </c>
    </row>
    <row r="269" spans="1:7" s="7" customFormat="1" ht="18" customHeight="1">
      <c r="A269" s="223"/>
      <c r="B269" s="5"/>
      <c r="C269" s="5">
        <v>4110</v>
      </c>
      <c r="D269" s="6" t="s">
        <v>37</v>
      </c>
      <c r="E269" s="8">
        <v>14939</v>
      </c>
      <c r="F269" s="9">
        <v>14939</v>
      </c>
      <c r="G269" s="34">
        <f t="shared" si="15"/>
        <v>100</v>
      </c>
    </row>
    <row r="270" spans="1:7" s="7" customFormat="1" ht="18" customHeight="1">
      <c r="A270" s="223"/>
      <c r="B270" s="5"/>
      <c r="C270" s="5">
        <v>4120</v>
      </c>
      <c r="D270" s="6" t="s">
        <v>38</v>
      </c>
      <c r="E270" s="8">
        <v>2123</v>
      </c>
      <c r="F270" s="9">
        <v>2123</v>
      </c>
      <c r="G270" s="34">
        <f t="shared" si="15"/>
        <v>100</v>
      </c>
    </row>
    <row r="271" spans="1:7" s="7" customFormat="1" ht="30.75" customHeight="1">
      <c r="A271" s="223"/>
      <c r="B271" s="5">
        <v>80150</v>
      </c>
      <c r="C271" s="5"/>
      <c r="D271" s="18" t="s">
        <v>169</v>
      </c>
      <c r="E271" s="61">
        <f>SUM(E272:E275)</f>
        <v>281804</v>
      </c>
      <c r="F271" s="61">
        <f>SUM(F272:F275)</f>
        <v>281797</v>
      </c>
      <c r="G271" s="34">
        <f t="shared" si="15"/>
        <v>99.99751600403117</v>
      </c>
    </row>
    <row r="272" spans="1:7" s="7" customFormat="1" ht="18" customHeight="1">
      <c r="A272" s="223"/>
      <c r="B272" s="5"/>
      <c r="C272" s="5">
        <v>3020</v>
      </c>
      <c r="D272" s="6" t="s">
        <v>52</v>
      </c>
      <c r="E272" s="8">
        <v>12967</v>
      </c>
      <c r="F272" s="9">
        <v>12967</v>
      </c>
      <c r="G272" s="34">
        <f t="shared" si="15"/>
        <v>100</v>
      </c>
    </row>
    <row r="273" spans="1:7" s="7" customFormat="1" ht="18" customHeight="1">
      <c r="A273" s="223"/>
      <c r="B273" s="5"/>
      <c r="C273" s="5">
        <v>4010</v>
      </c>
      <c r="D273" s="6" t="s">
        <v>43</v>
      </c>
      <c r="E273" s="8">
        <v>223203</v>
      </c>
      <c r="F273" s="9">
        <v>223203</v>
      </c>
      <c r="G273" s="34">
        <f t="shared" si="15"/>
        <v>100</v>
      </c>
    </row>
    <row r="274" spans="1:7" s="7" customFormat="1" ht="18" customHeight="1">
      <c r="A274" s="223"/>
      <c r="B274" s="5"/>
      <c r="C274" s="5">
        <v>4110</v>
      </c>
      <c r="D274" s="6" t="s">
        <v>37</v>
      </c>
      <c r="E274" s="8">
        <v>40148</v>
      </c>
      <c r="F274" s="9">
        <v>40141</v>
      </c>
      <c r="G274" s="34">
        <f t="shared" si="15"/>
        <v>99.98256451130815</v>
      </c>
    </row>
    <row r="275" spans="1:7" s="7" customFormat="1" ht="18" customHeight="1">
      <c r="A275" s="223"/>
      <c r="B275" s="5"/>
      <c r="C275" s="5">
        <v>4120</v>
      </c>
      <c r="D275" s="6" t="s">
        <v>38</v>
      </c>
      <c r="E275" s="8">
        <v>5486</v>
      </c>
      <c r="F275" s="9">
        <v>5486</v>
      </c>
      <c r="G275" s="34">
        <f t="shared" si="15"/>
        <v>100</v>
      </c>
    </row>
    <row r="276" spans="1:7" s="7" customFormat="1" ht="18" customHeight="1">
      <c r="A276" s="223"/>
      <c r="B276" s="5">
        <v>80195</v>
      </c>
      <c r="C276" s="5"/>
      <c r="D276" s="18" t="s">
        <v>97</v>
      </c>
      <c r="E276" s="61">
        <f>SUM(E277:E278)</f>
        <v>96472</v>
      </c>
      <c r="F276" s="61">
        <f>SUM(F277:F278)</f>
        <v>96472</v>
      </c>
      <c r="G276" s="34">
        <f t="shared" si="14"/>
        <v>100</v>
      </c>
    </row>
    <row r="277" spans="1:7" s="7" customFormat="1" ht="18" customHeight="1" hidden="1">
      <c r="A277" s="223"/>
      <c r="B277" s="5"/>
      <c r="C277" s="5">
        <v>4300</v>
      </c>
      <c r="D277" s="18" t="s">
        <v>30</v>
      </c>
      <c r="E277" s="77"/>
      <c r="F277" s="78"/>
      <c r="G277" s="34" t="e">
        <f t="shared" si="14"/>
        <v>#DIV/0!</v>
      </c>
    </row>
    <row r="278" spans="1:7" s="7" customFormat="1" ht="19.5" customHeight="1">
      <c r="A278" s="224"/>
      <c r="B278" s="76"/>
      <c r="C278" s="5">
        <v>4440</v>
      </c>
      <c r="D278" s="18" t="s">
        <v>46</v>
      </c>
      <c r="E278" s="8">
        <v>96472</v>
      </c>
      <c r="F278" s="9">
        <v>96472</v>
      </c>
      <c r="G278" s="34">
        <f t="shared" si="14"/>
        <v>100</v>
      </c>
    </row>
    <row r="279" spans="1:7" s="7" customFormat="1" ht="18" customHeight="1">
      <c r="A279" s="152">
        <v>851</v>
      </c>
      <c r="B279" s="153"/>
      <c r="C279" s="153"/>
      <c r="D279" s="154" t="s">
        <v>15</v>
      </c>
      <c r="E279" s="155">
        <f>E280+E289+E291</f>
        <v>160630</v>
      </c>
      <c r="F279" s="155">
        <f>F280+F289+F291</f>
        <v>158594</v>
      </c>
      <c r="G279" s="141">
        <f t="shared" si="14"/>
        <v>98.73249081740646</v>
      </c>
    </row>
    <row r="280" spans="1:7" s="7" customFormat="1" ht="18" customHeight="1">
      <c r="A280" s="223"/>
      <c r="B280" s="5">
        <v>85154</v>
      </c>
      <c r="C280" s="5"/>
      <c r="D280" s="17" t="s">
        <v>16</v>
      </c>
      <c r="E280" s="61">
        <f>SUM(E281:E288)</f>
        <v>156000</v>
      </c>
      <c r="F280" s="61">
        <f>SUM(F281:F288)</f>
        <v>153964</v>
      </c>
      <c r="G280" s="34">
        <f t="shared" si="14"/>
        <v>98.6948717948718</v>
      </c>
    </row>
    <row r="281" spans="1:7" s="7" customFormat="1" ht="18" customHeight="1">
      <c r="A281" s="223"/>
      <c r="B281" s="5"/>
      <c r="C281" s="5">
        <v>4010</v>
      </c>
      <c r="D281" s="17" t="s">
        <v>43</v>
      </c>
      <c r="E281" s="77">
        <v>11009</v>
      </c>
      <c r="F281" s="78">
        <v>11009</v>
      </c>
      <c r="G281" s="34">
        <f>F281/E281%</f>
        <v>100</v>
      </c>
    </row>
    <row r="282" spans="1:7" s="7" customFormat="1" ht="18" customHeight="1">
      <c r="A282" s="223"/>
      <c r="B282" s="5"/>
      <c r="C282" s="5">
        <v>4110</v>
      </c>
      <c r="D282" s="17" t="s">
        <v>37</v>
      </c>
      <c r="E282" s="77">
        <v>1922</v>
      </c>
      <c r="F282" s="78">
        <v>1922</v>
      </c>
      <c r="G282" s="34">
        <f>F282/E282%</f>
        <v>100</v>
      </c>
    </row>
    <row r="283" spans="1:7" s="7" customFormat="1" ht="18" customHeight="1">
      <c r="A283" s="223"/>
      <c r="B283" s="5"/>
      <c r="C283" s="5">
        <v>4120</v>
      </c>
      <c r="D283" s="17" t="s">
        <v>38</v>
      </c>
      <c r="E283" s="77">
        <v>269</v>
      </c>
      <c r="F283" s="78">
        <v>269</v>
      </c>
      <c r="G283" s="34">
        <f>F283/E283%</f>
        <v>100</v>
      </c>
    </row>
    <row r="284" spans="1:7" s="7" customFormat="1" ht="18" customHeight="1">
      <c r="A284" s="223"/>
      <c r="B284" s="5"/>
      <c r="C284" s="5">
        <v>4170</v>
      </c>
      <c r="D284" s="17" t="s">
        <v>91</v>
      </c>
      <c r="E284" s="77">
        <v>67000</v>
      </c>
      <c r="F284" s="78">
        <v>67000</v>
      </c>
      <c r="G284" s="34">
        <f>F284/E284%</f>
        <v>100</v>
      </c>
    </row>
    <row r="285" spans="1:7" s="7" customFormat="1" ht="18" customHeight="1">
      <c r="A285" s="223"/>
      <c r="B285" s="5"/>
      <c r="C285" s="5">
        <v>4210</v>
      </c>
      <c r="D285" s="6" t="s">
        <v>41</v>
      </c>
      <c r="E285" s="8">
        <v>24925</v>
      </c>
      <c r="F285" s="9">
        <v>24925</v>
      </c>
      <c r="G285" s="34">
        <f>F285/E285*10000%</f>
        <v>100</v>
      </c>
    </row>
    <row r="286" spans="1:7" s="7" customFormat="1" ht="18" customHeight="1">
      <c r="A286" s="223"/>
      <c r="B286" s="5"/>
      <c r="C286" s="5">
        <v>4220</v>
      </c>
      <c r="D286" s="17" t="s">
        <v>60</v>
      </c>
      <c r="E286" s="8">
        <v>12681</v>
      </c>
      <c r="F286" s="9">
        <v>12681</v>
      </c>
      <c r="G286" s="34">
        <f>F286/E286*10000%</f>
        <v>100</v>
      </c>
    </row>
    <row r="287" spans="1:7" s="7" customFormat="1" ht="18" customHeight="1">
      <c r="A287" s="223"/>
      <c r="B287" s="5"/>
      <c r="C287" s="5">
        <v>4300</v>
      </c>
      <c r="D287" s="17" t="s">
        <v>30</v>
      </c>
      <c r="E287" s="8">
        <v>37694</v>
      </c>
      <c r="F287" s="9">
        <v>35670</v>
      </c>
      <c r="G287" s="34">
        <f>F287/E287*10000%</f>
        <v>94.63044516368653</v>
      </c>
    </row>
    <row r="288" spans="1:7" s="7" customFormat="1" ht="18" customHeight="1">
      <c r="A288" s="223"/>
      <c r="B288" s="5"/>
      <c r="C288" s="5">
        <v>4410</v>
      </c>
      <c r="D288" s="17" t="s">
        <v>170</v>
      </c>
      <c r="E288" s="8">
        <v>500</v>
      </c>
      <c r="F288" s="9">
        <v>488</v>
      </c>
      <c r="G288" s="34">
        <f>F288/E288*10000%</f>
        <v>97.6</v>
      </c>
    </row>
    <row r="289" spans="1:7" s="7" customFormat="1" ht="18" customHeight="1">
      <c r="A289" s="223"/>
      <c r="B289" s="5">
        <v>85153</v>
      </c>
      <c r="C289" s="5"/>
      <c r="D289" s="17" t="s">
        <v>110</v>
      </c>
      <c r="E289" s="61">
        <v>4000</v>
      </c>
      <c r="F289" s="64">
        <v>4000</v>
      </c>
      <c r="G289" s="34">
        <f>F289/E289*10000%</f>
        <v>100</v>
      </c>
    </row>
    <row r="290" spans="1:7" s="7" customFormat="1" ht="18" customHeight="1">
      <c r="A290" s="223"/>
      <c r="B290" s="13"/>
      <c r="C290" s="5">
        <v>4300</v>
      </c>
      <c r="D290" s="17" t="s">
        <v>30</v>
      </c>
      <c r="E290" s="8">
        <v>4000</v>
      </c>
      <c r="F290" s="9">
        <v>4000</v>
      </c>
      <c r="G290" s="34">
        <f>F290/E290%</f>
        <v>100</v>
      </c>
    </row>
    <row r="291" spans="1:7" s="7" customFormat="1" ht="18" customHeight="1">
      <c r="A291" s="21"/>
      <c r="B291" s="27">
        <v>85195</v>
      </c>
      <c r="C291" s="55"/>
      <c r="D291" s="105" t="s">
        <v>128</v>
      </c>
      <c r="E291" s="70">
        <v>630</v>
      </c>
      <c r="F291" s="63">
        <v>630</v>
      </c>
      <c r="G291" s="114">
        <f aca="true" t="shared" si="16" ref="G291:G319">F291/E291*10000%</f>
        <v>100</v>
      </c>
    </row>
    <row r="292" spans="1:7" s="7" customFormat="1" ht="18" customHeight="1">
      <c r="A292" s="14"/>
      <c r="B292" s="104"/>
      <c r="C292" s="103">
        <v>4300</v>
      </c>
      <c r="D292" s="113" t="s">
        <v>30</v>
      </c>
      <c r="E292" s="101">
        <v>630</v>
      </c>
      <c r="F292" s="26">
        <v>639</v>
      </c>
      <c r="G292" s="34">
        <f t="shared" si="16"/>
        <v>101.42857142857142</v>
      </c>
    </row>
    <row r="293" spans="1:7" s="7" customFormat="1" ht="18" customHeight="1">
      <c r="A293" s="152">
        <v>852</v>
      </c>
      <c r="B293" s="153"/>
      <c r="C293" s="153"/>
      <c r="D293" s="154" t="s">
        <v>17</v>
      </c>
      <c r="E293" s="155">
        <f>E294+E296+E318+E320+E325+E336+E338+E340+E343+E345+E358+E370</f>
        <v>6353056</v>
      </c>
      <c r="F293" s="155">
        <f>F294+F296+F318+F320+F325+F336+F338+F340+F343+F345+F358+F370</f>
        <v>6343545</v>
      </c>
      <c r="G293" s="141">
        <f t="shared" si="16"/>
        <v>99.85029252063889</v>
      </c>
    </row>
    <row r="294" spans="1:7" s="7" customFormat="1" ht="18" customHeight="1">
      <c r="A294" s="12"/>
      <c r="B294" s="15">
        <v>85202</v>
      </c>
      <c r="C294" s="19"/>
      <c r="D294" s="16" t="s">
        <v>77</v>
      </c>
      <c r="E294" s="66">
        <v>416916</v>
      </c>
      <c r="F294" s="66">
        <v>416916</v>
      </c>
      <c r="G294" s="34">
        <f t="shared" si="16"/>
        <v>100</v>
      </c>
    </row>
    <row r="295" spans="1:7" s="7" customFormat="1" ht="18" customHeight="1">
      <c r="A295" s="20"/>
      <c r="B295" s="15"/>
      <c r="C295" s="21">
        <v>3110</v>
      </c>
      <c r="D295" s="16" t="s">
        <v>55</v>
      </c>
      <c r="E295" s="28">
        <v>416916</v>
      </c>
      <c r="F295" s="9">
        <v>416916</v>
      </c>
      <c r="G295" s="34">
        <f t="shared" si="16"/>
        <v>100</v>
      </c>
    </row>
    <row r="296" spans="1:7" s="7" customFormat="1" ht="18" customHeight="1">
      <c r="A296" s="20"/>
      <c r="B296" s="15">
        <v>85203</v>
      </c>
      <c r="C296" s="21"/>
      <c r="D296" s="16" t="s">
        <v>149</v>
      </c>
      <c r="E296" s="63">
        <f>SUM(E297:E313)</f>
        <v>376705</v>
      </c>
      <c r="F296" s="63">
        <f>SUM(F297:F313)</f>
        <v>376705</v>
      </c>
      <c r="G296" s="34">
        <f t="shared" si="16"/>
        <v>100</v>
      </c>
    </row>
    <row r="297" spans="1:7" s="7" customFormat="1" ht="18" customHeight="1">
      <c r="A297" s="20"/>
      <c r="B297" s="15"/>
      <c r="C297" s="21">
        <v>3020</v>
      </c>
      <c r="D297" s="6" t="s">
        <v>52</v>
      </c>
      <c r="E297" s="110">
        <v>490</v>
      </c>
      <c r="F297" s="78">
        <v>490</v>
      </c>
      <c r="G297" s="34">
        <f t="shared" si="16"/>
        <v>100</v>
      </c>
    </row>
    <row r="298" spans="1:7" s="7" customFormat="1" ht="18" customHeight="1">
      <c r="A298" s="20"/>
      <c r="B298" s="15"/>
      <c r="C298" s="21">
        <v>4010</v>
      </c>
      <c r="D298" s="16" t="s">
        <v>43</v>
      </c>
      <c r="E298" s="110">
        <v>188859</v>
      </c>
      <c r="F298" s="78">
        <v>188859</v>
      </c>
      <c r="G298" s="34">
        <f t="shared" si="16"/>
        <v>100</v>
      </c>
    </row>
    <row r="299" spans="1:7" s="7" customFormat="1" ht="18" customHeight="1">
      <c r="A299" s="20"/>
      <c r="B299" s="15"/>
      <c r="C299" s="21">
        <v>4040</v>
      </c>
      <c r="D299" s="16" t="s">
        <v>36</v>
      </c>
      <c r="E299" s="110">
        <v>13318</v>
      </c>
      <c r="F299" s="78">
        <v>13318</v>
      </c>
      <c r="G299" s="34">
        <f t="shared" si="16"/>
        <v>100</v>
      </c>
    </row>
    <row r="300" spans="1:7" s="7" customFormat="1" ht="18" customHeight="1">
      <c r="A300" s="20"/>
      <c r="B300" s="15"/>
      <c r="C300" s="21">
        <v>4110</v>
      </c>
      <c r="D300" s="16" t="s">
        <v>37</v>
      </c>
      <c r="E300" s="110">
        <v>34824</v>
      </c>
      <c r="F300" s="78">
        <v>34824</v>
      </c>
      <c r="G300" s="34">
        <f t="shared" si="16"/>
        <v>100</v>
      </c>
    </row>
    <row r="301" spans="1:7" s="7" customFormat="1" ht="18" customHeight="1">
      <c r="A301" s="20"/>
      <c r="B301" s="15"/>
      <c r="C301" s="21">
        <v>4120</v>
      </c>
      <c r="D301" s="16" t="s">
        <v>38</v>
      </c>
      <c r="E301" s="110">
        <v>4539</v>
      </c>
      <c r="F301" s="78">
        <v>4539</v>
      </c>
      <c r="G301" s="34">
        <f t="shared" si="16"/>
        <v>100</v>
      </c>
    </row>
    <row r="302" spans="1:7" s="7" customFormat="1" ht="18" customHeight="1">
      <c r="A302" s="20"/>
      <c r="B302" s="15"/>
      <c r="C302" s="21">
        <v>4170</v>
      </c>
      <c r="D302" s="16" t="s">
        <v>91</v>
      </c>
      <c r="E302" s="110">
        <v>8450</v>
      </c>
      <c r="F302" s="78">
        <v>8450</v>
      </c>
      <c r="G302" s="34">
        <f t="shared" si="16"/>
        <v>100</v>
      </c>
    </row>
    <row r="303" spans="1:7" s="7" customFormat="1" ht="18" customHeight="1">
      <c r="A303" s="20"/>
      <c r="B303" s="15"/>
      <c r="C303" s="21">
        <v>4210</v>
      </c>
      <c r="D303" s="16" t="s">
        <v>41</v>
      </c>
      <c r="E303" s="28">
        <v>22569</v>
      </c>
      <c r="F303" s="9">
        <v>22569</v>
      </c>
      <c r="G303" s="34">
        <f t="shared" si="16"/>
        <v>100</v>
      </c>
    </row>
    <row r="304" spans="1:7" s="7" customFormat="1" ht="18" customHeight="1">
      <c r="A304" s="20"/>
      <c r="B304" s="15"/>
      <c r="C304" s="21">
        <v>4220</v>
      </c>
      <c r="D304" s="16" t="s">
        <v>60</v>
      </c>
      <c r="E304" s="28">
        <v>12044</v>
      </c>
      <c r="F304" s="9">
        <v>12044</v>
      </c>
      <c r="G304" s="34">
        <f t="shared" si="16"/>
        <v>100</v>
      </c>
    </row>
    <row r="305" spans="1:7" s="7" customFormat="1" ht="18" customHeight="1">
      <c r="A305" s="20"/>
      <c r="B305" s="15"/>
      <c r="C305" s="21">
        <v>4260</v>
      </c>
      <c r="D305" s="16" t="s">
        <v>32</v>
      </c>
      <c r="E305" s="28">
        <v>26032</v>
      </c>
      <c r="F305" s="9">
        <v>26032</v>
      </c>
      <c r="G305" s="34">
        <f t="shared" si="16"/>
        <v>100</v>
      </c>
    </row>
    <row r="306" spans="1:7" s="7" customFormat="1" ht="18" customHeight="1">
      <c r="A306" s="20"/>
      <c r="B306" s="15"/>
      <c r="C306" s="21">
        <v>4270</v>
      </c>
      <c r="D306" s="16" t="s">
        <v>27</v>
      </c>
      <c r="E306" s="28">
        <v>23463</v>
      </c>
      <c r="F306" s="9">
        <v>23463</v>
      </c>
      <c r="G306" s="34">
        <f t="shared" si="16"/>
        <v>100</v>
      </c>
    </row>
    <row r="307" spans="1:7" s="7" customFormat="1" ht="18" customHeight="1">
      <c r="A307" s="20"/>
      <c r="B307" s="15"/>
      <c r="C307" s="21">
        <v>4280</v>
      </c>
      <c r="D307" s="16" t="s">
        <v>106</v>
      </c>
      <c r="E307" s="28">
        <v>130</v>
      </c>
      <c r="F307" s="9">
        <v>130</v>
      </c>
      <c r="G307" s="34">
        <f t="shared" si="16"/>
        <v>100</v>
      </c>
    </row>
    <row r="308" spans="1:7" s="7" customFormat="1" ht="18" customHeight="1">
      <c r="A308" s="20"/>
      <c r="B308" s="15"/>
      <c r="C308" s="21">
        <v>4300</v>
      </c>
      <c r="D308" s="16" t="s">
        <v>30</v>
      </c>
      <c r="E308" s="28">
        <v>24678</v>
      </c>
      <c r="F308" s="9">
        <v>24678</v>
      </c>
      <c r="G308" s="34">
        <f t="shared" si="16"/>
        <v>100</v>
      </c>
    </row>
    <row r="309" spans="1:7" s="7" customFormat="1" ht="18" customHeight="1">
      <c r="A309" s="20"/>
      <c r="B309" s="15"/>
      <c r="C309" s="21">
        <v>4360</v>
      </c>
      <c r="D309" s="6" t="s">
        <v>165</v>
      </c>
      <c r="E309" s="28">
        <v>1565</v>
      </c>
      <c r="F309" s="9">
        <v>1565</v>
      </c>
      <c r="G309" s="34">
        <f t="shared" si="16"/>
        <v>100</v>
      </c>
    </row>
    <row r="310" spans="1:7" s="7" customFormat="1" ht="18" customHeight="1">
      <c r="A310" s="20"/>
      <c r="B310" s="15"/>
      <c r="C310" s="21">
        <v>4410</v>
      </c>
      <c r="D310" s="16" t="s">
        <v>45</v>
      </c>
      <c r="E310" s="28">
        <v>3241</v>
      </c>
      <c r="F310" s="9">
        <v>3241</v>
      </c>
      <c r="G310" s="34">
        <f t="shared" si="16"/>
        <v>100</v>
      </c>
    </row>
    <row r="311" spans="1:7" s="7" customFormat="1" ht="18" customHeight="1">
      <c r="A311" s="20"/>
      <c r="B311" s="15"/>
      <c r="C311" s="21">
        <v>4430</v>
      </c>
      <c r="D311" s="16" t="s">
        <v>26</v>
      </c>
      <c r="E311" s="28">
        <v>4836</v>
      </c>
      <c r="F311" s="9">
        <v>4836</v>
      </c>
      <c r="G311" s="34">
        <f t="shared" si="16"/>
        <v>100</v>
      </c>
    </row>
    <row r="312" spans="1:7" s="7" customFormat="1" ht="18" customHeight="1">
      <c r="A312" s="20"/>
      <c r="B312" s="15"/>
      <c r="C312" s="21">
        <v>4440</v>
      </c>
      <c r="D312" s="16" t="s">
        <v>54</v>
      </c>
      <c r="E312" s="28">
        <v>5907</v>
      </c>
      <c r="F312" s="9">
        <v>5907</v>
      </c>
      <c r="G312" s="34">
        <f t="shared" si="16"/>
        <v>100</v>
      </c>
    </row>
    <row r="313" spans="1:7" s="7" customFormat="1" ht="18" customHeight="1">
      <c r="A313" s="20"/>
      <c r="B313" s="15"/>
      <c r="C313" s="21">
        <v>4700</v>
      </c>
      <c r="D313" s="16" t="s">
        <v>107</v>
      </c>
      <c r="E313" s="28">
        <v>1760</v>
      </c>
      <c r="F313" s="9">
        <v>1760</v>
      </c>
      <c r="G313" s="34">
        <f t="shared" si="16"/>
        <v>100</v>
      </c>
    </row>
    <row r="314" spans="1:7" s="7" customFormat="1" ht="18" customHeight="1" hidden="1">
      <c r="A314" s="20"/>
      <c r="B314" s="15">
        <v>85205</v>
      </c>
      <c r="C314" s="21"/>
      <c r="D314" s="16" t="s">
        <v>154</v>
      </c>
      <c r="E314" s="63">
        <f>SUM(E315:E317)</f>
        <v>0</v>
      </c>
      <c r="F314" s="63">
        <f>SUM(F315:F317)</f>
        <v>0</v>
      </c>
      <c r="G314" s="34" t="e">
        <f t="shared" si="16"/>
        <v>#DIV/0!</v>
      </c>
    </row>
    <row r="315" spans="1:7" s="7" customFormat="1" ht="18" customHeight="1" hidden="1">
      <c r="A315" s="20"/>
      <c r="B315" s="15"/>
      <c r="C315" s="21">
        <v>4170</v>
      </c>
      <c r="D315" s="16" t="s">
        <v>91</v>
      </c>
      <c r="E315" s="28"/>
      <c r="F315" s="9"/>
      <c r="G315" s="34" t="e">
        <f t="shared" si="16"/>
        <v>#DIV/0!</v>
      </c>
    </row>
    <row r="316" spans="1:7" s="7" customFormat="1" ht="18" customHeight="1" hidden="1">
      <c r="A316" s="20"/>
      <c r="B316" s="15"/>
      <c r="C316" s="21">
        <v>4210</v>
      </c>
      <c r="D316" s="16" t="s">
        <v>41</v>
      </c>
      <c r="E316" s="28"/>
      <c r="F316" s="9"/>
      <c r="G316" s="34" t="e">
        <f t="shared" si="16"/>
        <v>#DIV/0!</v>
      </c>
    </row>
    <row r="317" spans="1:7" s="7" customFormat="1" ht="18" customHeight="1" hidden="1">
      <c r="A317" s="20"/>
      <c r="B317" s="15"/>
      <c r="C317" s="21">
        <v>4300</v>
      </c>
      <c r="D317" s="16" t="s">
        <v>30</v>
      </c>
      <c r="E317" s="28"/>
      <c r="F317" s="9"/>
      <c r="G317" s="34" t="e">
        <f t="shared" si="16"/>
        <v>#DIV/0!</v>
      </c>
    </row>
    <row r="318" spans="1:7" s="7" customFormat="1" ht="18" customHeight="1">
      <c r="A318" s="20"/>
      <c r="B318" s="15">
        <v>85204</v>
      </c>
      <c r="C318" s="21"/>
      <c r="D318" s="16" t="s">
        <v>171</v>
      </c>
      <c r="E318" s="63">
        <v>24799</v>
      </c>
      <c r="F318" s="63">
        <v>24799</v>
      </c>
      <c r="G318" s="34">
        <f t="shared" si="16"/>
        <v>100</v>
      </c>
    </row>
    <row r="319" spans="1:7" s="7" customFormat="1" ht="18" customHeight="1">
      <c r="A319" s="20"/>
      <c r="B319" s="15"/>
      <c r="C319" s="21">
        <v>3110</v>
      </c>
      <c r="D319" s="16" t="s">
        <v>55</v>
      </c>
      <c r="E319" s="28">
        <v>24799</v>
      </c>
      <c r="F319" s="9">
        <v>24799</v>
      </c>
      <c r="G319" s="34">
        <f t="shared" si="16"/>
        <v>100</v>
      </c>
    </row>
    <row r="320" spans="1:7" s="7" customFormat="1" ht="18" customHeight="1">
      <c r="A320" s="20"/>
      <c r="B320" s="15">
        <v>85206</v>
      </c>
      <c r="C320" s="21"/>
      <c r="D320" s="16" t="s">
        <v>150</v>
      </c>
      <c r="E320" s="63">
        <f>SUM(E322:E324)</f>
        <v>49444</v>
      </c>
      <c r="F320" s="63">
        <f>SUM(F322:F324)</f>
        <v>49444</v>
      </c>
      <c r="G320" s="34">
        <f>F320/E320*10000%</f>
        <v>100</v>
      </c>
    </row>
    <row r="321" spans="1:7" s="7" customFormat="1" ht="18" customHeight="1" hidden="1">
      <c r="A321" s="20"/>
      <c r="B321" s="15"/>
      <c r="C321" s="21">
        <v>4110</v>
      </c>
      <c r="D321" s="16" t="s">
        <v>37</v>
      </c>
      <c r="E321" s="28"/>
      <c r="F321" s="9"/>
      <c r="G321" s="34" t="e">
        <f>F321/E321*10000%</f>
        <v>#DIV/0!</v>
      </c>
    </row>
    <row r="322" spans="1:7" s="7" customFormat="1" ht="18" customHeight="1">
      <c r="A322" s="20"/>
      <c r="B322" s="15"/>
      <c r="C322" s="21">
        <v>4010</v>
      </c>
      <c r="D322" s="16" t="s">
        <v>43</v>
      </c>
      <c r="E322" s="28">
        <v>40561</v>
      </c>
      <c r="F322" s="9">
        <v>40561</v>
      </c>
      <c r="G322" s="34">
        <f>F322/E322*10000%</f>
        <v>100</v>
      </c>
    </row>
    <row r="323" spans="1:7" s="7" customFormat="1" ht="18" customHeight="1">
      <c r="A323" s="20"/>
      <c r="B323" s="15"/>
      <c r="C323" s="21">
        <v>4110</v>
      </c>
      <c r="D323" s="16" t="s">
        <v>37</v>
      </c>
      <c r="E323" s="28">
        <v>7562</v>
      </c>
      <c r="F323" s="9">
        <v>7562</v>
      </c>
      <c r="G323" s="34">
        <f aca="true" t="shared" si="17" ref="G323:G353">F323/E323*10000%</f>
        <v>100</v>
      </c>
    </row>
    <row r="324" spans="1:7" s="7" customFormat="1" ht="18" customHeight="1">
      <c r="A324" s="20"/>
      <c r="B324" s="15"/>
      <c r="C324" s="21">
        <v>4120</v>
      </c>
      <c r="D324" s="16" t="s">
        <v>38</v>
      </c>
      <c r="E324" s="28">
        <v>1321</v>
      </c>
      <c r="F324" s="9">
        <v>1321</v>
      </c>
      <c r="G324" s="34">
        <f t="shared" si="17"/>
        <v>100</v>
      </c>
    </row>
    <row r="325" spans="1:7" s="7" customFormat="1" ht="18" customHeight="1">
      <c r="A325" s="20"/>
      <c r="B325" s="15">
        <v>85212</v>
      </c>
      <c r="C325" s="21"/>
      <c r="D325" s="16" t="s">
        <v>98</v>
      </c>
      <c r="E325" s="63">
        <f>SUM(E326:E335)</f>
        <v>3374236</v>
      </c>
      <c r="F325" s="63">
        <f>SUM(F326:F335)</f>
        <v>3374236</v>
      </c>
      <c r="G325" s="34">
        <f t="shared" si="17"/>
        <v>100</v>
      </c>
    </row>
    <row r="326" spans="1:7" s="7" customFormat="1" ht="18" customHeight="1">
      <c r="A326" s="20"/>
      <c r="B326" s="15"/>
      <c r="C326" s="21">
        <v>3110</v>
      </c>
      <c r="D326" s="16" t="s">
        <v>55</v>
      </c>
      <c r="E326" s="28">
        <v>3273283</v>
      </c>
      <c r="F326" s="9">
        <v>3273283</v>
      </c>
      <c r="G326" s="34">
        <f t="shared" si="17"/>
        <v>100</v>
      </c>
    </row>
    <row r="327" spans="1:7" s="7" customFormat="1" ht="18" customHeight="1">
      <c r="A327" s="20"/>
      <c r="B327" s="15"/>
      <c r="C327" s="21">
        <v>4010</v>
      </c>
      <c r="D327" s="16" t="s">
        <v>43</v>
      </c>
      <c r="E327" s="28">
        <v>57850</v>
      </c>
      <c r="F327" s="9">
        <v>57850</v>
      </c>
      <c r="G327" s="34">
        <f t="shared" si="17"/>
        <v>100</v>
      </c>
    </row>
    <row r="328" spans="1:7" s="7" customFormat="1" ht="18" customHeight="1">
      <c r="A328" s="20"/>
      <c r="B328" s="15"/>
      <c r="C328" s="21">
        <v>4040</v>
      </c>
      <c r="D328" s="16" t="s">
        <v>36</v>
      </c>
      <c r="E328" s="28">
        <v>3934</v>
      </c>
      <c r="F328" s="9">
        <v>3934</v>
      </c>
      <c r="G328" s="34">
        <f t="shared" si="17"/>
        <v>100</v>
      </c>
    </row>
    <row r="329" spans="1:7" s="7" customFormat="1" ht="18" customHeight="1">
      <c r="A329" s="20"/>
      <c r="B329" s="15"/>
      <c r="C329" s="21">
        <v>4110</v>
      </c>
      <c r="D329" s="16" t="s">
        <v>37</v>
      </c>
      <c r="E329" s="28">
        <v>11830</v>
      </c>
      <c r="F329" s="9">
        <v>11830</v>
      </c>
      <c r="G329" s="34">
        <f t="shared" si="17"/>
        <v>100</v>
      </c>
    </row>
    <row r="330" spans="1:7" s="7" customFormat="1" ht="18" customHeight="1">
      <c r="A330" s="20"/>
      <c r="B330" s="15"/>
      <c r="C330" s="21">
        <v>4120</v>
      </c>
      <c r="D330" s="16" t="s">
        <v>38</v>
      </c>
      <c r="E330" s="28">
        <v>1715</v>
      </c>
      <c r="F330" s="9">
        <v>1715</v>
      </c>
      <c r="G330" s="34">
        <f t="shared" si="17"/>
        <v>100</v>
      </c>
    </row>
    <row r="331" spans="1:7" s="7" customFormat="1" ht="18" customHeight="1">
      <c r="A331" s="20"/>
      <c r="B331" s="59"/>
      <c r="C331" s="15">
        <v>4210</v>
      </c>
      <c r="D331" s="24" t="s">
        <v>41</v>
      </c>
      <c r="E331" s="9">
        <v>7066</v>
      </c>
      <c r="F331" s="28">
        <v>7066</v>
      </c>
      <c r="G331" s="34">
        <f t="shared" si="17"/>
        <v>100</v>
      </c>
    </row>
    <row r="332" spans="1:7" s="7" customFormat="1" ht="18" customHeight="1">
      <c r="A332" s="20"/>
      <c r="B332" s="21"/>
      <c r="C332" s="59">
        <v>4300</v>
      </c>
      <c r="D332" s="68" t="s">
        <v>30</v>
      </c>
      <c r="E332" s="57">
        <v>15573</v>
      </c>
      <c r="F332" s="9">
        <v>15573</v>
      </c>
      <c r="G332" s="34">
        <f t="shared" si="17"/>
        <v>100</v>
      </c>
    </row>
    <row r="333" spans="1:7" s="7" customFormat="1" ht="18" customHeight="1">
      <c r="A333" s="20"/>
      <c r="B333" s="15"/>
      <c r="C333" s="21">
        <v>4410</v>
      </c>
      <c r="D333" s="68" t="s">
        <v>45</v>
      </c>
      <c r="E333" s="9">
        <v>135</v>
      </c>
      <c r="F333" s="28">
        <v>135</v>
      </c>
      <c r="G333" s="34">
        <f t="shared" si="17"/>
        <v>100</v>
      </c>
    </row>
    <row r="334" spans="1:7" s="7" customFormat="1" ht="18" customHeight="1">
      <c r="A334" s="20"/>
      <c r="B334" s="15"/>
      <c r="C334" s="21">
        <v>4440</v>
      </c>
      <c r="D334" s="24" t="s">
        <v>46</v>
      </c>
      <c r="E334" s="71">
        <v>2500</v>
      </c>
      <c r="F334" s="28">
        <v>2500</v>
      </c>
      <c r="G334" s="34">
        <f t="shared" si="17"/>
        <v>100</v>
      </c>
    </row>
    <row r="335" spans="1:7" s="7" customFormat="1" ht="18" customHeight="1">
      <c r="A335" s="20"/>
      <c r="B335" s="15"/>
      <c r="C335" s="21">
        <v>4700</v>
      </c>
      <c r="D335" s="24" t="s">
        <v>107</v>
      </c>
      <c r="E335" s="71">
        <v>350</v>
      </c>
      <c r="F335" s="28">
        <v>350</v>
      </c>
      <c r="G335" s="34">
        <f t="shared" si="17"/>
        <v>100</v>
      </c>
    </row>
    <row r="336" spans="1:7" s="7" customFormat="1" ht="18" customHeight="1">
      <c r="A336" s="214"/>
      <c r="B336" s="5">
        <v>85213</v>
      </c>
      <c r="C336" s="5"/>
      <c r="D336" s="16" t="s">
        <v>37</v>
      </c>
      <c r="E336" s="123">
        <v>67477</v>
      </c>
      <c r="F336" s="61">
        <v>66160</v>
      </c>
      <c r="G336" s="34">
        <f t="shared" si="17"/>
        <v>98.04822383923411</v>
      </c>
    </row>
    <row r="337" spans="1:7" s="7" customFormat="1" ht="18" customHeight="1">
      <c r="A337" s="214"/>
      <c r="B337" s="5"/>
      <c r="C337" s="5">
        <v>4130</v>
      </c>
      <c r="D337" s="6" t="s">
        <v>18</v>
      </c>
      <c r="E337" s="8">
        <v>67477</v>
      </c>
      <c r="F337" s="9">
        <v>66160</v>
      </c>
      <c r="G337" s="34">
        <f t="shared" si="17"/>
        <v>98.04822383923411</v>
      </c>
    </row>
    <row r="338" spans="1:7" s="7" customFormat="1" ht="18" customHeight="1">
      <c r="A338" s="214"/>
      <c r="B338" s="5">
        <v>85214</v>
      </c>
      <c r="C338" s="5"/>
      <c r="D338" s="6" t="s">
        <v>61</v>
      </c>
      <c r="E338" s="61">
        <v>456000</v>
      </c>
      <c r="F338" s="61">
        <v>449448</v>
      </c>
      <c r="G338" s="34">
        <f t="shared" si="17"/>
        <v>98.56315789473685</v>
      </c>
    </row>
    <row r="339" spans="1:7" s="7" customFormat="1" ht="18" customHeight="1">
      <c r="A339" s="214"/>
      <c r="B339" s="5"/>
      <c r="C339" s="5">
        <v>3110</v>
      </c>
      <c r="D339" s="6" t="s">
        <v>55</v>
      </c>
      <c r="E339" s="8">
        <v>456000</v>
      </c>
      <c r="F339" s="9">
        <v>449448</v>
      </c>
      <c r="G339" s="34">
        <f t="shared" si="17"/>
        <v>98.56315789473685</v>
      </c>
    </row>
    <row r="340" spans="1:7" s="7" customFormat="1" ht="18" customHeight="1">
      <c r="A340" s="214"/>
      <c r="B340" s="5">
        <v>85215</v>
      </c>
      <c r="C340" s="5"/>
      <c r="D340" s="6" t="s">
        <v>19</v>
      </c>
      <c r="E340" s="61">
        <f>SUM(E341:E342)</f>
        <v>92102</v>
      </c>
      <c r="F340" s="61">
        <f>SUM(F341:F342)</f>
        <v>92102</v>
      </c>
      <c r="G340" s="34">
        <f t="shared" si="17"/>
        <v>100</v>
      </c>
    </row>
    <row r="341" spans="1:7" s="7" customFormat="1" ht="18" customHeight="1">
      <c r="A341" s="214"/>
      <c r="B341" s="5"/>
      <c r="C341" s="5">
        <v>3110</v>
      </c>
      <c r="D341" s="6" t="s">
        <v>55</v>
      </c>
      <c r="E341" s="8">
        <v>92019</v>
      </c>
      <c r="F341" s="9">
        <v>92019</v>
      </c>
      <c r="G341" s="34">
        <f t="shared" si="17"/>
        <v>100</v>
      </c>
    </row>
    <row r="342" spans="1:7" s="7" customFormat="1" ht="18" customHeight="1">
      <c r="A342" s="214"/>
      <c r="B342" s="5"/>
      <c r="C342" s="5">
        <v>4210</v>
      </c>
      <c r="D342" s="24" t="s">
        <v>41</v>
      </c>
      <c r="E342" s="8">
        <v>83</v>
      </c>
      <c r="F342" s="9">
        <v>83</v>
      </c>
      <c r="G342" s="34">
        <f t="shared" si="17"/>
        <v>100</v>
      </c>
    </row>
    <row r="343" spans="1:7" s="7" customFormat="1" ht="18" customHeight="1">
      <c r="A343" s="214"/>
      <c r="B343" s="5">
        <v>85216</v>
      </c>
      <c r="C343" s="5"/>
      <c r="D343" s="6" t="s">
        <v>132</v>
      </c>
      <c r="E343" s="61">
        <v>372578</v>
      </c>
      <c r="F343" s="64">
        <v>372578</v>
      </c>
      <c r="G343" s="34">
        <f t="shared" si="17"/>
        <v>100</v>
      </c>
    </row>
    <row r="344" spans="1:7" s="7" customFormat="1" ht="18" customHeight="1">
      <c r="A344" s="214"/>
      <c r="B344" s="5"/>
      <c r="C344" s="5">
        <v>3110</v>
      </c>
      <c r="D344" s="6" t="s">
        <v>55</v>
      </c>
      <c r="E344" s="8">
        <v>372578</v>
      </c>
      <c r="F344" s="9">
        <v>372578</v>
      </c>
      <c r="G344" s="34">
        <f t="shared" si="17"/>
        <v>100</v>
      </c>
    </row>
    <row r="345" spans="1:7" s="7" customFormat="1" ht="16.5" customHeight="1">
      <c r="A345" s="214"/>
      <c r="B345" s="5">
        <v>85219</v>
      </c>
      <c r="C345" s="5"/>
      <c r="D345" s="6" t="s">
        <v>20</v>
      </c>
      <c r="E345" s="61">
        <f>SUM(E346:E357)</f>
        <v>613551</v>
      </c>
      <c r="F345" s="61">
        <f>SUM(F346:F357)</f>
        <v>612509</v>
      </c>
      <c r="G345" s="34">
        <f t="shared" si="17"/>
        <v>99.83016896720892</v>
      </c>
    </row>
    <row r="346" spans="1:7" s="7" customFormat="1" ht="16.5" customHeight="1">
      <c r="A346" s="214"/>
      <c r="B346" s="5"/>
      <c r="C346" s="5">
        <v>3020</v>
      </c>
      <c r="D346" s="6" t="s">
        <v>157</v>
      </c>
      <c r="E346" s="77">
        <v>6258</v>
      </c>
      <c r="F346" s="78">
        <v>6258</v>
      </c>
      <c r="G346" s="34">
        <f t="shared" si="17"/>
        <v>100</v>
      </c>
    </row>
    <row r="347" spans="1:7" s="7" customFormat="1" ht="18" customHeight="1">
      <c r="A347" s="214"/>
      <c r="B347" s="5"/>
      <c r="C347" s="5">
        <v>4010</v>
      </c>
      <c r="D347" s="6" t="s">
        <v>43</v>
      </c>
      <c r="E347" s="8">
        <v>393730</v>
      </c>
      <c r="F347" s="9">
        <v>393432</v>
      </c>
      <c r="G347" s="34">
        <f t="shared" si="17"/>
        <v>99.92431361592969</v>
      </c>
    </row>
    <row r="348" spans="1:7" s="7" customFormat="1" ht="18" customHeight="1">
      <c r="A348" s="214"/>
      <c r="B348" s="5"/>
      <c r="C348" s="5">
        <v>4040</v>
      </c>
      <c r="D348" s="6" t="s">
        <v>44</v>
      </c>
      <c r="E348" s="8">
        <v>29000</v>
      </c>
      <c r="F348" s="9">
        <v>29000</v>
      </c>
      <c r="G348" s="34">
        <f t="shared" si="17"/>
        <v>100</v>
      </c>
    </row>
    <row r="349" spans="1:7" s="7" customFormat="1" ht="18" customHeight="1">
      <c r="A349" s="214"/>
      <c r="B349" s="5"/>
      <c r="C349" s="5">
        <v>4110</v>
      </c>
      <c r="D349" s="6" t="s">
        <v>37</v>
      </c>
      <c r="E349" s="8">
        <v>63400</v>
      </c>
      <c r="F349" s="9">
        <v>63400</v>
      </c>
      <c r="G349" s="34">
        <f t="shared" si="17"/>
        <v>100</v>
      </c>
    </row>
    <row r="350" spans="1:7" s="7" customFormat="1" ht="18" customHeight="1">
      <c r="A350" s="214"/>
      <c r="B350" s="5"/>
      <c r="C350" s="5">
        <v>4120</v>
      </c>
      <c r="D350" s="6" t="s">
        <v>38</v>
      </c>
      <c r="E350" s="8">
        <v>8550</v>
      </c>
      <c r="F350" s="9">
        <v>8550</v>
      </c>
      <c r="G350" s="34">
        <f t="shared" si="17"/>
        <v>100</v>
      </c>
    </row>
    <row r="351" spans="1:7" s="7" customFormat="1" ht="18" customHeight="1">
      <c r="A351" s="214"/>
      <c r="B351" s="5"/>
      <c r="C351" s="5">
        <v>4210</v>
      </c>
      <c r="D351" s="6" t="s">
        <v>41</v>
      </c>
      <c r="E351" s="8">
        <v>32208</v>
      </c>
      <c r="F351" s="9">
        <v>32208</v>
      </c>
      <c r="G351" s="34">
        <f t="shared" si="17"/>
        <v>100</v>
      </c>
    </row>
    <row r="352" spans="1:7" s="7" customFormat="1" ht="18" customHeight="1">
      <c r="A352" s="214"/>
      <c r="B352" s="5"/>
      <c r="C352" s="5">
        <v>4260</v>
      </c>
      <c r="D352" s="6" t="s">
        <v>32</v>
      </c>
      <c r="E352" s="8">
        <v>6731</v>
      </c>
      <c r="F352" s="9">
        <v>5987</v>
      </c>
      <c r="G352" s="34">
        <f t="shared" si="17"/>
        <v>88.94666468578221</v>
      </c>
    </row>
    <row r="353" spans="1:7" s="7" customFormat="1" ht="18" customHeight="1">
      <c r="A353" s="214"/>
      <c r="B353" s="5"/>
      <c r="C353" s="5">
        <v>4300</v>
      </c>
      <c r="D353" s="6" t="s">
        <v>30</v>
      </c>
      <c r="E353" s="8">
        <v>47100</v>
      </c>
      <c r="F353" s="9">
        <v>47100</v>
      </c>
      <c r="G353" s="34">
        <f t="shared" si="17"/>
        <v>100</v>
      </c>
    </row>
    <row r="354" spans="1:7" s="7" customFormat="1" ht="18" customHeight="1">
      <c r="A354" s="214"/>
      <c r="B354" s="5"/>
      <c r="C354" s="5">
        <v>4360</v>
      </c>
      <c r="D354" s="6" t="s">
        <v>165</v>
      </c>
      <c r="E354" s="8">
        <v>6912</v>
      </c>
      <c r="F354" s="9">
        <v>6912</v>
      </c>
      <c r="G354" s="34">
        <f aca="true" t="shared" si="18" ref="G354:G371">F354/E354*10000%</f>
        <v>100</v>
      </c>
    </row>
    <row r="355" spans="1:7" s="7" customFormat="1" ht="18" customHeight="1">
      <c r="A355" s="214"/>
      <c r="B355" s="5"/>
      <c r="C355" s="5">
        <v>4410</v>
      </c>
      <c r="D355" s="6" t="s">
        <v>45</v>
      </c>
      <c r="E355" s="8">
        <v>5547</v>
      </c>
      <c r="F355" s="9">
        <v>5547</v>
      </c>
      <c r="G355" s="34">
        <f t="shared" si="18"/>
        <v>100</v>
      </c>
    </row>
    <row r="356" spans="1:7" s="7" customFormat="1" ht="18" customHeight="1">
      <c r="A356" s="214"/>
      <c r="B356" s="5"/>
      <c r="C356" s="5">
        <v>4440</v>
      </c>
      <c r="D356" s="6" t="s">
        <v>46</v>
      </c>
      <c r="E356" s="8">
        <v>11790</v>
      </c>
      <c r="F356" s="9">
        <v>11790</v>
      </c>
      <c r="G356" s="34">
        <f t="shared" si="18"/>
        <v>100</v>
      </c>
    </row>
    <row r="357" spans="1:7" s="7" customFormat="1" ht="18" customHeight="1">
      <c r="A357" s="214"/>
      <c r="B357" s="5"/>
      <c r="C357" s="5">
        <v>4700</v>
      </c>
      <c r="D357" s="6" t="s">
        <v>107</v>
      </c>
      <c r="E357" s="8">
        <v>2325</v>
      </c>
      <c r="F357" s="9">
        <v>2325</v>
      </c>
      <c r="G357" s="34">
        <f t="shared" si="18"/>
        <v>100</v>
      </c>
    </row>
    <row r="358" spans="1:10" s="7" customFormat="1" ht="15.75" customHeight="1">
      <c r="A358" s="214"/>
      <c r="B358" s="5">
        <v>85228</v>
      </c>
      <c r="C358" s="5"/>
      <c r="D358" s="6" t="s">
        <v>99</v>
      </c>
      <c r="E358" s="61">
        <f>SUM(E359:E367)</f>
        <v>191336</v>
      </c>
      <c r="F358" s="61">
        <f>SUM(F359:F367)</f>
        <v>191336</v>
      </c>
      <c r="G358" s="34">
        <f t="shared" si="18"/>
        <v>100</v>
      </c>
      <c r="J358" s="116"/>
    </row>
    <row r="359" spans="1:10" s="7" customFormat="1" ht="15.75" customHeight="1">
      <c r="A359" s="214"/>
      <c r="B359" s="5"/>
      <c r="C359" s="5">
        <v>3020</v>
      </c>
      <c r="D359" s="6" t="s">
        <v>157</v>
      </c>
      <c r="E359" s="77">
        <v>4375</v>
      </c>
      <c r="F359" s="78">
        <v>4375</v>
      </c>
      <c r="G359" s="34">
        <f t="shared" si="18"/>
        <v>100</v>
      </c>
      <c r="J359" s="116"/>
    </row>
    <row r="360" spans="1:7" s="7" customFormat="1" ht="18" customHeight="1">
      <c r="A360" s="214"/>
      <c r="B360" s="5"/>
      <c r="C360" s="5">
        <v>4010</v>
      </c>
      <c r="D360" s="6" t="s">
        <v>43</v>
      </c>
      <c r="E360" s="8">
        <v>127950</v>
      </c>
      <c r="F360" s="9">
        <v>127950</v>
      </c>
      <c r="G360" s="34">
        <f t="shared" si="18"/>
        <v>100</v>
      </c>
    </row>
    <row r="361" spans="1:7" s="7" customFormat="1" ht="18" customHeight="1">
      <c r="A361" s="214"/>
      <c r="B361" s="5"/>
      <c r="C361" s="5">
        <v>4040</v>
      </c>
      <c r="D361" s="6" t="s">
        <v>44</v>
      </c>
      <c r="E361" s="8">
        <v>8400</v>
      </c>
      <c r="F361" s="9">
        <v>8400</v>
      </c>
      <c r="G361" s="34">
        <f t="shared" si="18"/>
        <v>100</v>
      </c>
    </row>
    <row r="362" spans="1:7" s="7" customFormat="1" ht="18" customHeight="1">
      <c r="A362" s="214"/>
      <c r="B362" s="5"/>
      <c r="C362" s="5">
        <v>4110</v>
      </c>
      <c r="D362" s="6" t="s">
        <v>37</v>
      </c>
      <c r="E362" s="8">
        <v>22400</v>
      </c>
      <c r="F362" s="9">
        <v>22400</v>
      </c>
      <c r="G362" s="34">
        <f t="shared" si="18"/>
        <v>100</v>
      </c>
    </row>
    <row r="363" spans="1:7" s="7" customFormat="1" ht="18" customHeight="1">
      <c r="A363" s="214"/>
      <c r="B363" s="5"/>
      <c r="C363" s="5">
        <v>4120</v>
      </c>
      <c r="D363" s="6" t="s">
        <v>38</v>
      </c>
      <c r="E363" s="8">
        <v>1000</v>
      </c>
      <c r="F363" s="9">
        <v>1000</v>
      </c>
      <c r="G363" s="34">
        <f t="shared" si="18"/>
        <v>100</v>
      </c>
    </row>
    <row r="364" spans="1:7" s="7" customFormat="1" ht="18" customHeight="1" hidden="1">
      <c r="A364" s="214"/>
      <c r="B364" s="5"/>
      <c r="C364" s="5">
        <v>4300</v>
      </c>
      <c r="D364" s="6" t="s">
        <v>30</v>
      </c>
      <c r="E364" s="8"/>
      <c r="F364" s="9"/>
      <c r="G364" s="34" t="e">
        <f t="shared" si="18"/>
        <v>#DIV/0!</v>
      </c>
    </row>
    <row r="365" spans="1:7" s="7" customFormat="1" ht="18" customHeight="1">
      <c r="A365" s="214"/>
      <c r="B365" s="5"/>
      <c r="C365" s="5">
        <v>4170</v>
      </c>
      <c r="D365" s="6" t="s">
        <v>91</v>
      </c>
      <c r="E365" s="8">
        <v>20500</v>
      </c>
      <c r="F365" s="9">
        <v>20500</v>
      </c>
      <c r="G365" s="34">
        <f t="shared" si="18"/>
        <v>100</v>
      </c>
    </row>
    <row r="366" spans="1:7" s="7" customFormat="1" ht="18" customHeight="1">
      <c r="A366" s="214"/>
      <c r="B366" s="5"/>
      <c r="C366" s="5">
        <v>4410</v>
      </c>
      <c r="D366" s="6" t="s">
        <v>45</v>
      </c>
      <c r="E366" s="8">
        <v>1725</v>
      </c>
      <c r="F366" s="9">
        <v>1725</v>
      </c>
      <c r="G366" s="34">
        <f t="shared" si="18"/>
        <v>100</v>
      </c>
    </row>
    <row r="367" spans="1:7" s="7" customFormat="1" ht="18" customHeight="1">
      <c r="A367" s="214"/>
      <c r="B367" s="5"/>
      <c r="C367" s="5">
        <v>4440</v>
      </c>
      <c r="D367" s="6" t="s">
        <v>46</v>
      </c>
      <c r="E367" s="8">
        <v>4986</v>
      </c>
      <c r="F367" s="9">
        <v>4986</v>
      </c>
      <c r="G367" s="34">
        <f t="shared" si="18"/>
        <v>100</v>
      </c>
    </row>
    <row r="368" spans="1:7" s="7" customFormat="1" ht="18" customHeight="1" hidden="1">
      <c r="A368" s="214"/>
      <c r="B368" s="15">
        <v>85278</v>
      </c>
      <c r="C368" s="21"/>
      <c r="D368" s="24" t="s">
        <v>146</v>
      </c>
      <c r="E368" s="63"/>
      <c r="F368" s="63"/>
      <c r="G368" s="34" t="e">
        <f t="shared" si="18"/>
        <v>#DIV/0!</v>
      </c>
    </row>
    <row r="369" spans="1:7" s="7" customFormat="1" ht="18" customHeight="1" hidden="1">
      <c r="A369" s="214"/>
      <c r="B369" s="15"/>
      <c r="C369" s="21">
        <v>3110</v>
      </c>
      <c r="D369" s="24" t="s">
        <v>55</v>
      </c>
      <c r="E369" s="28"/>
      <c r="F369" s="28"/>
      <c r="G369" s="34" t="e">
        <f t="shared" si="18"/>
        <v>#DIV/0!</v>
      </c>
    </row>
    <row r="370" spans="1:7" s="7" customFormat="1" ht="15" customHeight="1">
      <c r="A370" s="214"/>
      <c r="B370" s="15">
        <v>85295</v>
      </c>
      <c r="C370" s="55"/>
      <c r="D370" s="69" t="s">
        <v>14</v>
      </c>
      <c r="E370" s="70">
        <f>SUM(E372:E375)</f>
        <v>317912</v>
      </c>
      <c r="F370" s="70">
        <f>SUM(F372:F375)</f>
        <v>317312</v>
      </c>
      <c r="G370" s="34">
        <f t="shared" si="18"/>
        <v>99.81126852713959</v>
      </c>
    </row>
    <row r="371" spans="1:7" s="7" customFormat="1" ht="15" customHeight="1" hidden="1">
      <c r="A371" s="214"/>
      <c r="B371" s="15"/>
      <c r="C371" s="55">
        <v>4210</v>
      </c>
      <c r="D371" s="69" t="s">
        <v>41</v>
      </c>
      <c r="E371" s="115"/>
      <c r="F371" s="115"/>
      <c r="G371" s="34" t="e">
        <f t="shared" si="18"/>
        <v>#DIV/0!</v>
      </c>
    </row>
    <row r="372" spans="1:7" s="7" customFormat="1" ht="15" customHeight="1">
      <c r="A372" s="214"/>
      <c r="B372" s="15"/>
      <c r="C372" s="55">
        <v>3110</v>
      </c>
      <c r="D372" s="69" t="s">
        <v>55</v>
      </c>
      <c r="E372" s="115">
        <v>316633</v>
      </c>
      <c r="F372" s="115">
        <v>316633</v>
      </c>
      <c r="G372" s="65">
        <f aca="true" t="shared" si="19" ref="G372:G387">F372/E372%</f>
        <v>100</v>
      </c>
    </row>
    <row r="373" spans="1:7" s="7" customFormat="1" ht="15" customHeight="1" hidden="1">
      <c r="A373" s="21"/>
      <c r="B373" s="15"/>
      <c r="C373" s="55">
        <v>4210</v>
      </c>
      <c r="D373" s="69" t="s">
        <v>41</v>
      </c>
      <c r="E373" s="115"/>
      <c r="F373" s="115"/>
      <c r="G373" s="65" t="e">
        <f t="shared" si="19"/>
        <v>#DIV/0!</v>
      </c>
    </row>
    <row r="374" spans="1:7" s="7" customFormat="1" ht="15" customHeight="1">
      <c r="A374" s="21"/>
      <c r="B374" s="15"/>
      <c r="C374" s="55">
        <v>4210</v>
      </c>
      <c r="D374" s="69" t="s">
        <v>41</v>
      </c>
      <c r="E374" s="115">
        <v>779</v>
      </c>
      <c r="F374" s="115">
        <v>340</v>
      </c>
      <c r="G374" s="65">
        <f t="shared" si="19"/>
        <v>43.64569961489089</v>
      </c>
    </row>
    <row r="375" spans="1:7" s="7" customFormat="1" ht="15" customHeight="1">
      <c r="A375" s="21"/>
      <c r="B375" s="15"/>
      <c r="C375" s="55">
        <v>4300</v>
      </c>
      <c r="D375" s="69" t="s">
        <v>30</v>
      </c>
      <c r="E375" s="115">
        <v>500</v>
      </c>
      <c r="F375" s="115">
        <v>339</v>
      </c>
      <c r="G375" s="65">
        <f t="shared" si="19"/>
        <v>67.8</v>
      </c>
    </row>
    <row r="376" spans="1:7" s="7" customFormat="1" ht="18" customHeight="1" hidden="1">
      <c r="A376" s="171">
        <v>853</v>
      </c>
      <c r="B376" s="144"/>
      <c r="C376" s="142"/>
      <c r="D376" s="172" t="s">
        <v>125</v>
      </c>
      <c r="E376" s="146"/>
      <c r="F376" s="146"/>
      <c r="G376" s="192" t="e">
        <f t="shared" si="19"/>
        <v>#DIV/0!</v>
      </c>
    </row>
    <row r="377" spans="1:7" s="7" customFormat="1" ht="18" customHeight="1" hidden="1">
      <c r="A377" s="21"/>
      <c r="B377" s="15">
        <v>85395</v>
      </c>
      <c r="C377" s="55"/>
      <c r="D377" s="69" t="s">
        <v>14</v>
      </c>
      <c r="E377" s="70">
        <f>SUM(E378:E396)</f>
        <v>0</v>
      </c>
      <c r="F377" s="70">
        <f>SUM(F378:F396)</f>
        <v>0</v>
      </c>
      <c r="G377" s="65" t="e">
        <f t="shared" si="19"/>
        <v>#DIV/0!</v>
      </c>
    </row>
    <row r="378" spans="1:7" s="7" customFormat="1" ht="18" customHeight="1" hidden="1">
      <c r="A378" s="21"/>
      <c r="B378" s="15"/>
      <c r="C378" s="55">
        <v>4017</v>
      </c>
      <c r="D378" s="69" t="s">
        <v>43</v>
      </c>
      <c r="E378" s="71"/>
      <c r="F378" s="28"/>
      <c r="G378" s="65" t="e">
        <f t="shared" si="19"/>
        <v>#DIV/0!</v>
      </c>
    </row>
    <row r="379" spans="1:7" s="7" customFormat="1" ht="18" customHeight="1" hidden="1">
      <c r="A379" s="21"/>
      <c r="B379" s="15"/>
      <c r="C379" s="55">
        <v>4019</v>
      </c>
      <c r="D379" s="69" t="s">
        <v>43</v>
      </c>
      <c r="E379" s="71"/>
      <c r="F379" s="71"/>
      <c r="G379" s="65" t="e">
        <f t="shared" si="19"/>
        <v>#DIV/0!</v>
      </c>
    </row>
    <row r="380" spans="1:7" s="7" customFormat="1" ht="18" customHeight="1" hidden="1">
      <c r="A380" s="21"/>
      <c r="B380" s="15"/>
      <c r="C380" s="55">
        <v>4117</v>
      </c>
      <c r="D380" s="69" t="s">
        <v>37</v>
      </c>
      <c r="E380" s="71"/>
      <c r="F380" s="71"/>
      <c r="G380" s="65" t="e">
        <f t="shared" si="19"/>
        <v>#DIV/0!</v>
      </c>
    </row>
    <row r="381" spans="1:7" s="7" customFormat="1" ht="18" customHeight="1" hidden="1">
      <c r="A381" s="21"/>
      <c r="B381" s="15"/>
      <c r="C381" s="55">
        <v>4119</v>
      </c>
      <c r="D381" s="69" t="s">
        <v>147</v>
      </c>
      <c r="E381" s="71"/>
      <c r="F381" s="71"/>
      <c r="G381" s="65" t="e">
        <f t="shared" si="19"/>
        <v>#DIV/0!</v>
      </c>
    </row>
    <row r="382" spans="1:7" s="7" customFormat="1" ht="18" customHeight="1" hidden="1">
      <c r="A382" s="21"/>
      <c r="B382" s="15"/>
      <c r="C382" s="55">
        <v>4127</v>
      </c>
      <c r="D382" s="69" t="s">
        <v>38</v>
      </c>
      <c r="E382" s="71"/>
      <c r="F382" s="71"/>
      <c r="G382" s="65" t="e">
        <f t="shared" si="19"/>
        <v>#DIV/0!</v>
      </c>
    </row>
    <row r="383" spans="1:7" s="7" customFormat="1" ht="18" customHeight="1" hidden="1">
      <c r="A383" s="21"/>
      <c r="B383" s="15"/>
      <c r="C383" s="55">
        <v>4129</v>
      </c>
      <c r="D383" s="69" t="s">
        <v>38</v>
      </c>
      <c r="E383" s="71"/>
      <c r="F383" s="71"/>
      <c r="G383" s="65" t="e">
        <f t="shared" si="19"/>
        <v>#DIV/0!</v>
      </c>
    </row>
    <row r="384" spans="1:7" s="7" customFormat="1" ht="18" customHeight="1" hidden="1">
      <c r="A384" s="21"/>
      <c r="B384" s="15"/>
      <c r="C384" s="55">
        <v>4177</v>
      </c>
      <c r="D384" s="69" t="s">
        <v>91</v>
      </c>
      <c r="E384" s="71"/>
      <c r="F384" s="71"/>
      <c r="G384" s="65" t="e">
        <f t="shared" si="19"/>
        <v>#DIV/0!</v>
      </c>
    </row>
    <row r="385" spans="1:7" s="7" customFormat="1" ht="18" customHeight="1" hidden="1">
      <c r="A385" s="21"/>
      <c r="B385" s="15"/>
      <c r="C385" s="55">
        <v>4179</v>
      </c>
      <c r="D385" s="69" t="s">
        <v>91</v>
      </c>
      <c r="E385" s="71"/>
      <c r="F385" s="71"/>
      <c r="G385" s="65" t="e">
        <f t="shared" si="19"/>
        <v>#DIV/0!</v>
      </c>
    </row>
    <row r="386" spans="1:7" s="7" customFormat="1" ht="18" customHeight="1" hidden="1">
      <c r="A386" s="21"/>
      <c r="B386" s="15"/>
      <c r="C386" s="55">
        <v>4217</v>
      </c>
      <c r="D386" s="69" t="s">
        <v>41</v>
      </c>
      <c r="E386" s="71"/>
      <c r="F386" s="71"/>
      <c r="G386" s="65" t="e">
        <f t="shared" si="19"/>
        <v>#DIV/0!</v>
      </c>
    </row>
    <row r="387" spans="1:7" s="7" customFormat="1" ht="18" customHeight="1" hidden="1">
      <c r="A387" s="21"/>
      <c r="B387" s="15"/>
      <c r="C387" s="55">
        <v>4219</v>
      </c>
      <c r="D387" s="69" t="s">
        <v>41</v>
      </c>
      <c r="E387" s="71"/>
      <c r="F387" s="71"/>
      <c r="G387" s="65" t="e">
        <f t="shared" si="19"/>
        <v>#DIV/0!</v>
      </c>
    </row>
    <row r="388" spans="1:7" s="7" customFormat="1" ht="18" customHeight="1" hidden="1">
      <c r="A388" s="21"/>
      <c r="B388" s="15"/>
      <c r="C388" s="55">
        <v>4267</v>
      </c>
      <c r="D388" s="69" t="s">
        <v>32</v>
      </c>
      <c r="E388" s="71"/>
      <c r="F388" s="71"/>
      <c r="G388" s="65" t="e">
        <f aca="true" t="shared" si="20" ref="G388:G402">F388/E388%</f>
        <v>#DIV/0!</v>
      </c>
    </row>
    <row r="389" spans="1:7" s="7" customFormat="1" ht="18" customHeight="1" hidden="1">
      <c r="A389" s="21"/>
      <c r="B389" s="15"/>
      <c r="C389" s="55">
        <v>4269</v>
      </c>
      <c r="D389" s="69" t="s">
        <v>32</v>
      </c>
      <c r="E389" s="71"/>
      <c r="F389" s="71"/>
      <c r="G389" s="65" t="e">
        <f t="shared" si="20"/>
        <v>#DIV/0!</v>
      </c>
    </row>
    <row r="390" spans="1:7" s="7" customFormat="1" ht="18" customHeight="1" hidden="1">
      <c r="A390" s="21"/>
      <c r="B390" s="15"/>
      <c r="C390" s="55">
        <v>4307</v>
      </c>
      <c r="D390" s="69" t="s">
        <v>30</v>
      </c>
      <c r="E390" s="71"/>
      <c r="F390" s="71"/>
      <c r="G390" s="65" t="e">
        <f t="shared" si="20"/>
        <v>#DIV/0!</v>
      </c>
    </row>
    <row r="391" spans="1:7" s="7" customFormat="1" ht="18" customHeight="1" hidden="1">
      <c r="A391" s="21"/>
      <c r="B391" s="15"/>
      <c r="C391" s="55">
        <v>4309</v>
      </c>
      <c r="D391" s="69" t="s">
        <v>30</v>
      </c>
      <c r="E391" s="71"/>
      <c r="F391" s="71"/>
      <c r="G391" s="65" t="e">
        <f t="shared" si="20"/>
        <v>#DIV/0!</v>
      </c>
    </row>
    <row r="392" spans="1:7" s="7" customFormat="1" ht="18" customHeight="1" hidden="1">
      <c r="A392" s="21"/>
      <c r="B392" s="15"/>
      <c r="C392" s="55">
        <v>4357</v>
      </c>
      <c r="D392" s="69" t="s">
        <v>95</v>
      </c>
      <c r="E392" s="71"/>
      <c r="F392" s="71"/>
      <c r="G392" s="65" t="e">
        <f t="shared" si="20"/>
        <v>#DIV/0!</v>
      </c>
    </row>
    <row r="393" spans="1:7" s="7" customFormat="1" ht="18" customHeight="1" hidden="1">
      <c r="A393" s="21"/>
      <c r="B393" s="15"/>
      <c r="C393" s="55">
        <v>4359</v>
      </c>
      <c r="D393" s="69" t="s">
        <v>95</v>
      </c>
      <c r="E393" s="71"/>
      <c r="F393" s="71"/>
      <c r="G393" s="65" t="e">
        <f t="shared" si="20"/>
        <v>#DIV/0!</v>
      </c>
    </row>
    <row r="394" spans="1:7" s="7" customFormat="1" ht="18" customHeight="1" hidden="1">
      <c r="A394" s="21"/>
      <c r="B394" s="15"/>
      <c r="C394" s="55">
        <v>4367</v>
      </c>
      <c r="D394" s="69" t="s">
        <v>123</v>
      </c>
      <c r="E394" s="71"/>
      <c r="F394" s="71"/>
      <c r="G394" s="65" t="e">
        <f t="shared" si="20"/>
        <v>#DIV/0!</v>
      </c>
    </row>
    <row r="395" spans="1:7" s="7" customFormat="1" ht="18" customHeight="1" hidden="1">
      <c r="A395" s="21"/>
      <c r="B395" s="15"/>
      <c r="C395" s="55">
        <v>4377</v>
      </c>
      <c r="D395" s="69" t="s">
        <v>148</v>
      </c>
      <c r="E395" s="71"/>
      <c r="F395" s="71"/>
      <c r="G395" s="65" t="e">
        <f t="shared" si="20"/>
        <v>#DIV/0!</v>
      </c>
    </row>
    <row r="396" spans="1:7" s="7" customFormat="1" ht="18" customHeight="1" hidden="1">
      <c r="A396" s="21"/>
      <c r="B396" s="15"/>
      <c r="C396" s="55">
        <v>4379</v>
      </c>
      <c r="D396" s="69" t="s">
        <v>148</v>
      </c>
      <c r="E396" s="71"/>
      <c r="F396" s="71"/>
      <c r="G396" s="65" t="e">
        <f t="shared" si="20"/>
        <v>#DIV/0!</v>
      </c>
    </row>
    <row r="397" spans="1:7" s="7" customFormat="1" ht="18" customHeight="1">
      <c r="A397" s="152">
        <v>854</v>
      </c>
      <c r="B397" s="153"/>
      <c r="C397" s="153"/>
      <c r="D397" s="173" t="s">
        <v>21</v>
      </c>
      <c r="E397" s="155">
        <f>E398+E400</f>
        <v>282429</v>
      </c>
      <c r="F397" s="155">
        <f>F398+F400</f>
        <v>271716</v>
      </c>
      <c r="G397" s="160">
        <f t="shared" si="20"/>
        <v>96.20683428401475</v>
      </c>
    </row>
    <row r="398" spans="1:7" s="7" customFormat="1" ht="18" customHeight="1" hidden="1">
      <c r="A398" s="200"/>
      <c r="B398" s="5">
        <v>85401</v>
      </c>
      <c r="C398" s="5"/>
      <c r="D398" s="6" t="s">
        <v>78</v>
      </c>
      <c r="E398" s="61"/>
      <c r="F398" s="204"/>
      <c r="G398" s="202" t="e">
        <f t="shared" si="20"/>
        <v>#DIV/0!</v>
      </c>
    </row>
    <row r="399" spans="1:7" s="7" customFormat="1" ht="18" customHeight="1" hidden="1">
      <c r="A399" s="193"/>
      <c r="B399" s="5"/>
      <c r="C399" s="5">
        <v>4210</v>
      </c>
      <c r="D399" s="6" t="s">
        <v>41</v>
      </c>
      <c r="E399" s="77"/>
      <c r="F399" s="205"/>
      <c r="G399" s="203" t="e">
        <f t="shared" si="20"/>
        <v>#DIV/0!</v>
      </c>
    </row>
    <row r="400" spans="1:7" s="7" customFormat="1" ht="18" customHeight="1">
      <c r="A400" s="193"/>
      <c r="B400" s="5">
        <v>85415</v>
      </c>
      <c r="C400" s="5"/>
      <c r="D400" s="6" t="s">
        <v>100</v>
      </c>
      <c r="E400" s="61">
        <f>SUM(E401:E402)</f>
        <v>282429</v>
      </c>
      <c r="F400" s="61">
        <f>SUM(F401:F402)</f>
        <v>271716</v>
      </c>
      <c r="G400" s="203">
        <f t="shared" si="20"/>
        <v>96.20683428401475</v>
      </c>
    </row>
    <row r="401" spans="1:7" s="7" customFormat="1" ht="18" customHeight="1">
      <c r="A401" s="193"/>
      <c r="B401" s="5"/>
      <c r="C401" s="5">
        <v>3240</v>
      </c>
      <c r="D401" s="6" t="s">
        <v>86</v>
      </c>
      <c r="E401" s="8">
        <v>270479</v>
      </c>
      <c r="F401" s="9">
        <v>259766</v>
      </c>
      <c r="G401" s="201">
        <f>F401/E401%</f>
        <v>96.03924888808373</v>
      </c>
    </row>
    <row r="402" spans="1:7" s="7" customFormat="1" ht="18" customHeight="1">
      <c r="A402" s="14"/>
      <c r="B402" s="121"/>
      <c r="C402" s="121">
        <v>3260</v>
      </c>
      <c r="D402" s="120" t="s">
        <v>137</v>
      </c>
      <c r="E402" s="119">
        <v>11950</v>
      </c>
      <c r="F402" s="9">
        <v>11950</v>
      </c>
      <c r="G402" s="201">
        <f t="shared" si="20"/>
        <v>100</v>
      </c>
    </row>
    <row r="403" spans="1:7" s="7" customFormat="1" ht="18" customHeight="1">
      <c r="A403" s="206">
        <v>900</v>
      </c>
      <c r="B403" s="153"/>
      <c r="C403" s="153"/>
      <c r="D403" s="207" t="s">
        <v>69</v>
      </c>
      <c r="E403" s="155">
        <f>E404+E410+E416+E420+E423+E428</f>
        <v>2010103</v>
      </c>
      <c r="F403" s="155">
        <f>F404+F410+F416+F420+F423+F428</f>
        <v>1808191</v>
      </c>
      <c r="G403" s="141">
        <f>F403/E403*10000%</f>
        <v>89.9551416021965</v>
      </c>
    </row>
    <row r="404" spans="1:7" s="82" customFormat="1" ht="18" customHeight="1">
      <c r="A404" s="106"/>
      <c r="B404" s="88">
        <v>90001</v>
      </c>
      <c r="C404" s="89"/>
      <c r="D404" s="84" t="s">
        <v>118</v>
      </c>
      <c r="E404" s="92">
        <f>SUM(E405:E409)</f>
        <v>329044</v>
      </c>
      <c r="F404" s="92">
        <f>SUM(F405:F409)</f>
        <v>291049</v>
      </c>
      <c r="G404" s="81">
        <f aca="true" t="shared" si="21" ref="G404:G422">F404/E404%</f>
        <v>88.45291207254957</v>
      </c>
    </row>
    <row r="405" spans="1:7" s="82" customFormat="1" ht="18" customHeight="1">
      <c r="A405" s="107"/>
      <c r="B405" s="83"/>
      <c r="C405" s="90">
        <v>4150</v>
      </c>
      <c r="D405" s="84" t="s">
        <v>172</v>
      </c>
      <c r="E405" s="93">
        <v>222557</v>
      </c>
      <c r="F405" s="85">
        <v>222556</v>
      </c>
      <c r="G405" s="81">
        <f t="shared" si="21"/>
        <v>99.99955067690523</v>
      </c>
    </row>
    <row r="406" spans="1:7" s="82" customFormat="1" ht="18" customHeight="1">
      <c r="A406" s="107"/>
      <c r="B406" s="83"/>
      <c r="C406" s="90">
        <v>4300</v>
      </c>
      <c r="D406" s="84" t="s">
        <v>30</v>
      </c>
      <c r="E406" s="93">
        <v>62487</v>
      </c>
      <c r="F406" s="85">
        <v>60260</v>
      </c>
      <c r="G406" s="86">
        <f t="shared" si="21"/>
        <v>96.43605870020964</v>
      </c>
    </row>
    <row r="407" spans="1:7" s="82" customFormat="1" ht="18" customHeight="1" hidden="1">
      <c r="A407" s="107"/>
      <c r="B407" s="83"/>
      <c r="C407" s="90">
        <v>6050</v>
      </c>
      <c r="D407" s="84" t="s">
        <v>24</v>
      </c>
      <c r="E407" s="93"/>
      <c r="F407" s="85">
        <v>0</v>
      </c>
      <c r="G407" s="86" t="e">
        <f t="shared" si="21"/>
        <v>#DIV/0!</v>
      </c>
    </row>
    <row r="408" spans="1:7" s="82" customFormat="1" ht="18" customHeight="1">
      <c r="A408" s="107"/>
      <c r="B408" s="83"/>
      <c r="C408" s="90">
        <v>4430</v>
      </c>
      <c r="D408" s="84" t="s">
        <v>26</v>
      </c>
      <c r="E408" s="93">
        <v>4000</v>
      </c>
      <c r="F408" s="85">
        <v>2083</v>
      </c>
      <c r="G408" s="86">
        <f t="shared" si="21"/>
        <v>52.075</v>
      </c>
    </row>
    <row r="409" spans="1:7" s="82" customFormat="1" ht="18" customHeight="1">
      <c r="A409" s="107"/>
      <c r="B409" s="83"/>
      <c r="C409" s="90">
        <v>6050</v>
      </c>
      <c r="D409" s="84" t="s">
        <v>24</v>
      </c>
      <c r="E409" s="93">
        <v>40000</v>
      </c>
      <c r="F409" s="85">
        <v>6150</v>
      </c>
      <c r="G409" s="86">
        <f t="shared" si="21"/>
        <v>15.375</v>
      </c>
    </row>
    <row r="410" spans="1:7" s="82" customFormat="1" ht="18" customHeight="1">
      <c r="A410" s="107"/>
      <c r="B410" s="83">
        <v>90002</v>
      </c>
      <c r="C410" s="90"/>
      <c r="D410" s="84" t="s">
        <v>111</v>
      </c>
      <c r="E410" s="94">
        <f>SUM(E411:E414)</f>
        <v>932570</v>
      </c>
      <c r="F410" s="94">
        <f>SUM(F411:F414)</f>
        <v>796359</v>
      </c>
      <c r="G410" s="86">
        <f t="shared" si="21"/>
        <v>85.39401867956292</v>
      </c>
    </row>
    <row r="411" spans="1:7" s="82" customFormat="1" ht="18" customHeight="1">
      <c r="A411" s="107"/>
      <c r="B411" s="83"/>
      <c r="C411" s="90">
        <v>2310</v>
      </c>
      <c r="D411" s="84" t="s">
        <v>173</v>
      </c>
      <c r="E411" s="93">
        <v>9498</v>
      </c>
      <c r="F411" s="85">
        <v>8652</v>
      </c>
      <c r="G411" s="86">
        <f t="shared" si="21"/>
        <v>91.09286165508527</v>
      </c>
    </row>
    <row r="412" spans="1:7" s="82" customFormat="1" ht="18" customHeight="1">
      <c r="A412" s="107"/>
      <c r="B412" s="83"/>
      <c r="C412" s="90">
        <v>4210</v>
      </c>
      <c r="D412" s="6" t="s">
        <v>41</v>
      </c>
      <c r="E412" s="93">
        <v>3000</v>
      </c>
      <c r="F412" s="85">
        <v>0</v>
      </c>
      <c r="G412" s="86">
        <f t="shared" si="21"/>
        <v>0</v>
      </c>
    </row>
    <row r="413" spans="1:7" s="82" customFormat="1" ht="18" customHeight="1">
      <c r="A413" s="107"/>
      <c r="B413" s="83"/>
      <c r="C413" s="90">
        <v>4300</v>
      </c>
      <c r="D413" s="84" t="s">
        <v>30</v>
      </c>
      <c r="E413" s="93">
        <v>860072</v>
      </c>
      <c r="F413" s="85">
        <v>727707</v>
      </c>
      <c r="G413" s="86">
        <f t="shared" si="21"/>
        <v>84.61000939456233</v>
      </c>
    </row>
    <row r="414" spans="1:7" s="82" customFormat="1" ht="18" customHeight="1">
      <c r="A414" s="107"/>
      <c r="B414" s="83"/>
      <c r="C414" s="90">
        <v>6050</v>
      </c>
      <c r="D414" s="84" t="s">
        <v>24</v>
      </c>
      <c r="E414" s="93">
        <v>60000</v>
      </c>
      <c r="F414" s="85">
        <v>60000</v>
      </c>
      <c r="G414" s="86">
        <f t="shared" si="21"/>
        <v>100</v>
      </c>
    </row>
    <row r="415" spans="1:7" s="82" customFormat="1" ht="18" customHeight="1" hidden="1">
      <c r="A415" s="107"/>
      <c r="B415" s="83"/>
      <c r="C415" s="90">
        <v>6210</v>
      </c>
      <c r="D415" s="84" t="s">
        <v>145</v>
      </c>
      <c r="E415" s="93"/>
      <c r="F415" s="85"/>
      <c r="G415" s="86" t="e">
        <f t="shared" si="21"/>
        <v>#DIV/0!</v>
      </c>
    </row>
    <row r="416" spans="1:10" s="82" customFormat="1" ht="18" customHeight="1">
      <c r="A416" s="107"/>
      <c r="B416" s="83">
        <v>90004</v>
      </c>
      <c r="C416" s="90"/>
      <c r="D416" s="84" t="s">
        <v>112</v>
      </c>
      <c r="E416" s="94">
        <f>SUM(E417:E419)</f>
        <v>54450</v>
      </c>
      <c r="F416" s="94">
        <f>SUM(F417:F419)</f>
        <v>53636</v>
      </c>
      <c r="G416" s="86">
        <f t="shared" si="21"/>
        <v>98.5050505050505</v>
      </c>
      <c r="J416" s="108"/>
    </row>
    <row r="417" spans="1:10" s="82" customFormat="1" ht="18" customHeight="1" hidden="1">
      <c r="A417" s="107"/>
      <c r="B417" s="83"/>
      <c r="C417" s="90">
        <v>2650</v>
      </c>
      <c r="D417" s="84" t="s">
        <v>124</v>
      </c>
      <c r="E417" s="93"/>
      <c r="F417" s="85"/>
      <c r="G417" s="86" t="e">
        <f t="shared" si="21"/>
        <v>#DIV/0!</v>
      </c>
      <c r="J417" s="108"/>
    </row>
    <row r="418" spans="1:10" s="82" customFormat="1" ht="18" customHeight="1">
      <c r="A418" s="107"/>
      <c r="B418" s="83"/>
      <c r="C418" s="90">
        <v>4210</v>
      </c>
      <c r="D418" s="6" t="s">
        <v>41</v>
      </c>
      <c r="E418" s="93">
        <v>4450</v>
      </c>
      <c r="F418" s="85">
        <v>4227</v>
      </c>
      <c r="G418" s="86">
        <f t="shared" si="21"/>
        <v>94.98876404494382</v>
      </c>
      <c r="J418" s="108"/>
    </row>
    <row r="419" spans="1:10" s="82" customFormat="1" ht="18" customHeight="1">
      <c r="A419" s="107"/>
      <c r="B419" s="83"/>
      <c r="C419" s="90">
        <v>4300</v>
      </c>
      <c r="D419" s="84" t="s">
        <v>30</v>
      </c>
      <c r="E419" s="93">
        <v>50000</v>
      </c>
      <c r="F419" s="85">
        <v>49409</v>
      </c>
      <c r="G419" s="86">
        <f t="shared" si="21"/>
        <v>98.818</v>
      </c>
      <c r="J419" s="108"/>
    </row>
    <row r="420" spans="1:7" s="82" customFormat="1" ht="18" customHeight="1">
      <c r="A420" s="107"/>
      <c r="B420" s="83">
        <v>90013</v>
      </c>
      <c r="C420" s="90"/>
      <c r="D420" s="84" t="s">
        <v>113</v>
      </c>
      <c r="E420" s="94">
        <f>SUM(E421:E422)</f>
        <v>128020</v>
      </c>
      <c r="F420" s="94">
        <f>SUM(F421:F422)</f>
        <v>117454</v>
      </c>
      <c r="G420" s="86">
        <f t="shared" si="21"/>
        <v>91.7466020934229</v>
      </c>
    </row>
    <row r="421" spans="1:7" s="82" customFormat="1" ht="18" customHeight="1">
      <c r="A421" s="107"/>
      <c r="B421" s="83"/>
      <c r="C421" s="90">
        <v>4210</v>
      </c>
      <c r="D421" s="6" t="s">
        <v>41</v>
      </c>
      <c r="E421" s="93">
        <v>500</v>
      </c>
      <c r="F421" s="85">
        <v>382</v>
      </c>
      <c r="G421" s="86">
        <f t="shared" si="21"/>
        <v>76.4</v>
      </c>
    </row>
    <row r="422" spans="1:7" s="82" customFormat="1" ht="18" customHeight="1">
      <c r="A422" s="107"/>
      <c r="B422" s="83"/>
      <c r="C422" s="90">
        <v>4300</v>
      </c>
      <c r="D422" s="84" t="s">
        <v>30</v>
      </c>
      <c r="E422" s="93">
        <v>127520</v>
      </c>
      <c r="F422" s="85">
        <v>117072</v>
      </c>
      <c r="G422" s="86">
        <f t="shared" si="21"/>
        <v>91.80677540777917</v>
      </c>
    </row>
    <row r="423" spans="1:7" s="7" customFormat="1" ht="18" customHeight="1">
      <c r="A423" s="210"/>
      <c r="B423" s="55">
        <v>90015</v>
      </c>
      <c r="C423" s="21"/>
      <c r="D423" s="6" t="s">
        <v>62</v>
      </c>
      <c r="E423" s="62">
        <f>SUM(E424:E427)</f>
        <v>355708</v>
      </c>
      <c r="F423" s="62">
        <f>SUM(F424:F427)</f>
        <v>340574</v>
      </c>
      <c r="G423" s="34">
        <f>F423/E423*10000%</f>
        <v>95.74538666546718</v>
      </c>
    </row>
    <row r="424" spans="1:7" s="7" customFormat="1" ht="18" customHeight="1">
      <c r="A424" s="210"/>
      <c r="B424" s="55"/>
      <c r="C424" s="21">
        <v>4260</v>
      </c>
      <c r="D424" s="6" t="s">
        <v>32</v>
      </c>
      <c r="E424" s="8">
        <v>260488</v>
      </c>
      <c r="F424" s="9">
        <v>248925</v>
      </c>
      <c r="G424" s="34">
        <f>F424/E424*10000%</f>
        <v>95.56102392432665</v>
      </c>
    </row>
    <row r="425" spans="1:7" s="7" customFormat="1" ht="18" customHeight="1" hidden="1">
      <c r="A425" s="210"/>
      <c r="B425" s="55"/>
      <c r="C425" s="21">
        <v>4270</v>
      </c>
      <c r="D425" s="6" t="s">
        <v>27</v>
      </c>
      <c r="E425" s="8"/>
      <c r="F425" s="9"/>
      <c r="G425" s="34" t="e">
        <f>F425/E425*10000%</f>
        <v>#DIV/0!</v>
      </c>
    </row>
    <row r="426" spans="1:7" s="7" customFormat="1" ht="18" customHeight="1">
      <c r="A426" s="210"/>
      <c r="B426" s="55"/>
      <c r="C426" s="21">
        <v>4300</v>
      </c>
      <c r="D426" s="6" t="s">
        <v>30</v>
      </c>
      <c r="E426" s="8">
        <v>68000</v>
      </c>
      <c r="F426" s="9">
        <v>67974</v>
      </c>
      <c r="G426" s="34">
        <f>F426/E426*10000%</f>
        <v>99.96176470588235</v>
      </c>
    </row>
    <row r="427" spans="1:7" s="7" customFormat="1" ht="18" customHeight="1">
      <c r="A427" s="210"/>
      <c r="B427" s="55"/>
      <c r="C427" s="21">
        <v>6050</v>
      </c>
      <c r="D427" s="84" t="s">
        <v>30</v>
      </c>
      <c r="E427" s="208">
        <v>27220</v>
      </c>
      <c r="F427" s="9">
        <v>23675</v>
      </c>
      <c r="G427" s="34">
        <f>F427/E427*10000%</f>
        <v>86.97648787656135</v>
      </c>
    </row>
    <row r="428" spans="1:7" s="7" customFormat="1" ht="18" customHeight="1">
      <c r="A428" s="210"/>
      <c r="B428" s="55">
        <v>90095</v>
      </c>
      <c r="C428" s="21"/>
      <c r="D428" s="6" t="s">
        <v>14</v>
      </c>
      <c r="E428" s="61">
        <f>SUM(E429:E438)</f>
        <v>210311</v>
      </c>
      <c r="F428" s="61">
        <f>SUM(F429:F438)</f>
        <v>209119</v>
      </c>
      <c r="G428" s="34">
        <f>F428/E428%</f>
        <v>99.4332203260885</v>
      </c>
    </row>
    <row r="429" spans="1:7" s="7" customFormat="1" ht="18" customHeight="1" hidden="1">
      <c r="A429" s="210"/>
      <c r="B429" s="55"/>
      <c r="C429" s="21">
        <v>2650</v>
      </c>
      <c r="D429" s="6" t="s">
        <v>124</v>
      </c>
      <c r="E429" s="77"/>
      <c r="F429" s="78"/>
      <c r="G429" s="34" t="e">
        <f>F429/E429%</f>
        <v>#DIV/0!</v>
      </c>
    </row>
    <row r="430" spans="1:7" s="7" customFormat="1" ht="30" customHeight="1">
      <c r="A430" s="210"/>
      <c r="B430" s="55"/>
      <c r="C430" s="21">
        <v>2710</v>
      </c>
      <c r="D430" s="6" t="s">
        <v>174</v>
      </c>
      <c r="E430" s="77">
        <v>745</v>
      </c>
      <c r="F430" s="78">
        <v>744</v>
      </c>
      <c r="G430" s="34">
        <f>F430/E430%</f>
        <v>99.86577181208054</v>
      </c>
    </row>
    <row r="431" spans="1:7" s="7" customFormat="1" ht="18" customHeight="1">
      <c r="A431" s="210"/>
      <c r="B431" s="55"/>
      <c r="C431" s="21">
        <v>4210</v>
      </c>
      <c r="D431" s="6" t="s">
        <v>41</v>
      </c>
      <c r="E431" s="77">
        <v>3749</v>
      </c>
      <c r="F431" s="78">
        <v>3396</v>
      </c>
      <c r="G431" s="34">
        <f>F431/E431%</f>
        <v>90.5841557748733</v>
      </c>
    </row>
    <row r="432" spans="1:7" s="7" customFormat="1" ht="18" customHeight="1" hidden="1">
      <c r="A432" s="210"/>
      <c r="B432" s="55"/>
      <c r="C432" s="21">
        <v>4270</v>
      </c>
      <c r="D432" s="6" t="s">
        <v>27</v>
      </c>
      <c r="E432" s="77"/>
      <c r="F432" s="78"/>
      <c r="G432" s="34"/>
    </row>
    <row r="433" spans="1:7" s="7" customFormat="1" ht="18" customHeight="1">
      <c r="A433" s="210"/>
      <c r="B433" s="55"/>
      <c r="C433" s="21">
        <v>4300</v>
      </c>
      <c r="D433" s="6" t="s">
        <v>30</v>
      </c>
      <c r="E433" s="8">
        <v>72120</v>
      </c>
      <c r="F433" s="9">
        <v>71511</v>
      </c>
      <c r="G433" s="34">
        <f aca="true" t="shared" si="22" ref="G433:G439">F433/E433*10000%</f>
        <v>99.15557404326123</v>
      </c>
    </row>
    <row r="434" spans="1:7" s="7" customFormat="1" ht="18" customHeight="1" hidden="1">
      <c r="A434" s="210"/>
      <c r="B434" s="55"/>
      <c r="C434" s="21">
        <v>6060</v>
      </c>
      <c r="D434" s="6" t="s">
        <v>152</v>
      </c>
      <c r="E434" s="8"/>
      <c r="F434" s="9"/>
      <c r="G434" s="34" t="e">
        <f t="shared" si="22"/>
        <v>#DIV/0!</v>
      </c>
    </row>
    <row r="435" spans="1:7" s="7" customFormat="1" ht="18" customHeight="1">
      <c r="A435" s="210"/>
      <c r="B435" s="55"/>
      <c r="C435" s="21">
        <v>6050</v>
      </c>
      <c r="D435" s="6" t="s">
        <v>24</v>
      </c>
      <c r="E435" s="8">
        <v>18697</v>
      </c>
      <c r="F435" s="9">
        <v>18620</v>
      </c>
      <c r="G435" s="34">
        <f t="shared" si="22"/>
        <v>99.58816922500937</v>
      </c>
    </row>
    <row r="436" spans="1:7" s="7" customFormat="1" ht="18" customHeight="1">
      <c r="A436" s="210"/>
      <c r="B436" s="55"/>
      <c r="C436" s="21">
        <v>6058</v>
      </c>
      <c r="D436" s="6" t="s">
        <v>24</v>
      </c>
      <c r="E436" s="8">
        <v>50000</v>
      </c>
      <c r="F436" s="9">
        <v>50000</v>
      </c>
      <c r="G436" s="34">
        <f t="shared" si="22"/>
        <v>100</v>
      </c>
    </row>
    <row r="437" spans="1:7" s="7" customFormat="1" ht="18" customHeight="1">
      <c r="A437" s="210"/>
      <c r="B437" s="55"/>
      <c r="C437" s="21">
        <v>6059</v>
      </c>
      <c r="D437" s="6" t="s">
        <v>24</v>
      </c>
      <c r="E437" s="8">
        <v>65000</v>
      </c>
      <c r="F437" s="9">
        <v>64848</v>
      </c>
      <c r="G437" s="34">
        <f t="shared" si="22"/>
        <v>99.76615384615386</v>
      </c>
    </row>
    <row r="438" spans="1:7" s="7" customFormat="1" ht="18" customHeight="1" hidden="1">
      <c r="A438" s="221"/>
      <c r="B438" s="103"/>
      <c r="C438" s="14">
        <v>6210</v>
      </c>
      <c r="D438" s="6" t="s">
        <v>145</v>
      </c>
      <c r="E438" s="8"/>
      <c r="F438" s="9">
        <v>0</v>
      </c>
      <c r="G438" s="34" t="e">
        <f t="shared" si="22"/>
        <v>#DIV/0!</v>
      </c>
    </row>
    <row r="439" spans="1:7" s="7" customFormat="1" ht="18" customHeight="1">
      <c r="A439" s="152">
        <v>921</v>
      </c>
      <c r="B439" s="153"/>
      <c r="C439" s="153"/>
      <c r="D439" s="173" t="s">
        <v>63</v>
      </c>
      <c r="E439" s="155">
        <f>E440+E448+E450+E455+E453</f>
        <v>954331</v>
      </c>
      <c r="F439" s="155">
        <f>F440+F448+F450+F455+F453</f>
        <v>929534</v>
      </c>
      <c r="G439" s="141">
        <f t="shared" si="22"/>
        <v>97.401635281679</v>
      </c>
    </row>
    <row r="440" spans="1:7" s="7" customFormat="1" ht="18" customHeight="1">
      <c r="A440" s="213"/>
      <c r="B440" s="5">
        <v>92109</v>
      </c>
      <c r="C440" s="5"/>
      <c r="D440" s="6" t="s">
        <v>64</v>
      </c>
      <c r="E440" s="61">
        <f>SUM(E441:E447)</f>
        <v>736637</v>
      </c>
      <c r="F440" s="61">
        <f>SUM(F441:F447)</f>
        <v>712081</v>
      </c>
      <c r="G440" s="34">
        <f>F440/E440%</f>
        <v>96.66647208869497</v>
      </c>
    </row>
    <row r="441" spans="1:7" s="7" customFormat="1" ht="18" customHeight="1">
      <c r="A441" s="212"/>
      <c r="B441" s="5"/>
      <c r="C441" s="5">
        <v>2480</v>
      </c>
      <c r="D441" s="6" t="s">
        <v>65</v>
      </c>
      <c r="E441" s="8">
        <v>624100</v>
      </c>
      <c r="F441" s="9">
        <v>624100</v>
      </c>
      <c r="G441" s="34">
        <f aca="true" t="shared" si="23" ref="G441:G458">F441/E441*100</f>
        <v>100</v>
      </c>
    </row>
    <row r="442" spans="1:7" s="7" customFormat="1" ht="18" customHeight="1">
      <c r="A442" s="212"/>
      <c r="B442" s="5"/>
      <c r="C442" s="5">
        <v>4210</v>
      </c>
      <c r="D442" s="6" t="s">
        <v>41</v>
      </c>
      <c r="E442" s="8">
        <v>28339</v>
      </c>
      <c r="F442" s="9">
        <v>23478</v>
      </c>
      <c r="G442" s="34">
        <f t="shared" si="23"/>
        <v>82.84696001976076</v>
      </c>
    </row>
    <row r="443" spans="1:7" s="7" customFormat="1" ht="18" customHeight="1">
      <c r="A443" s="212"/>
      <c r="B443" s="5"/>
      <c r="C443" s="5">
        <v>4260</v>
      </c>
      <c r="D443" s="6" t="s">
        <v>32</v>
      </c>
      <c r="E443" s="8">
        <v>16850</v>
      </c>
      <c r="F443" s="9">
        <v>16173</v>
      </c>
      <c r="G443" s="34">
        <f t="shared" si="23"/>
        <v>95.98219584569733</v>
      </c>
    </row>
    <row r="444" spans="1:7" s="7" customFormat="1" ht="18" customHeight="1">
      <c r="A444" s="212"/>
      <c r="B444" s="5"/>
      <c r="C444" s="5">
        <v>4270</v>
      </c>
      <c r="D444" s="6" t="s">
        <v>153</v>
      </c>
      <c r="E444" s="8">
        <v>43109</v>
      </c>
      <c r="F444" s="9">
        <v>42467</v>
      </c>
      <c r="G444" s="34">
        <f t="shared" si="23"/>
        <v>98.5107518151662</v>
      </c>
    </row>
    <row r="445" spans="1:7" s="7" customFormat="1" ht="18" customHeight="1">
      <c r="A445" s="212"/>
      <c r="B445" s="5"/>
      <c r="C445" s="5">
        <v>4300</v>
      </c>
      <c r="D445" s="6" t="s">
        <v>30</v>
      </c>
      <c r="E445" s="8">
        <v>7739</v>
      </c>
      <c r="F445" s="9">
        <v>5863</v>
      </c>
      <c r="G445" s="34">
        <f t="shared" si="23"/>
        <v>75.75914200801137</v>
      </c>
    </row>
    <row r="446" spans="1:7" s="7" customFormat="1" ht="18" customHeight="1">
      <c r="A446" s="212"/>
      <c r="B446" s="5"/>
      <c r="C446" s="5">
        <v>6050</v>
      </c>
      <c r="D446" s="6" t="s">
        <v>24</v>
      </c>
      <c r="E446" s="8">
        <v>16500</v>
      </c>
      <c r="F446" s="9">
        <v>0</v>
      </c>
      <c r="G446" s="34">
        <f t="shared" si="23"/>
        <v>0</v>
      </c>
    </row>
    <row r="447" spans="1:7" s="7" customFormat="1" ht="18" customHeight="1" hidden="1">
      <c r="A447" s="212"/>
      <c r="B447" s="5"/>
      <c r="C447" s="5">
        <v>6059</v>
      </c>
      <c r="D447" s="6" t="s">
        <v>24</v>
      </c>
      <c r="E447" s="8"/>
      <c r="F447" s="9"/>
      <c r="G447" s="34" t="e">
        <f t="shared" si="23"/>
        <v>#DIV/0!</v>
      </c>
    </row>
    <row r="448" spans="1:7" s="7" customFormat="1" ht="18" customHeight="1">
      <c r="A448" s="212"/>
      <c r="B448" s="5">
        <v>92116</v>
      </c>
      <c r="C448" s="5"/>
      <c r="D448" s="6" t="s">
        <v>66</v>
      </c>
      <c r="E448" s="61">
        <v>100000</v>
      </c>
      <c r="F448" s="61">
        <v>100000</v>
      </c>
      <c r="G448" s="34">
        <f t="shared" si="23"/>
        <v>100</v>
      </c>
    </row>
    <row r="449" spans="1:7" s="7" customFormat="1" ht="18" customHeight="1">
      <c r="A449" s="212"/>
      <c r="B449" s="5"/>
      <c r="C449" s="5">
        <v>2480</v>
      </c>
      <c r="D449" s="6" t="s">
        <v>65</v>
      </c>
      <c r="E449" s="8">
        <v>100000</v>
      </c>
      <c r="F449" s="9">
        <v>100000</v>
      </c>
      <c r="G449" s="34">
        <f t="shared" si="23"/>
        <v>100</v>
      </c>
    </row>
    <row r="450" spans="1:7" s="7" customFormat="1" ht="18" customHeight="1">
      <c r="A450" s="21"/>
      <c r="B450" s="59">
        <v>92118</v>
      </c>
      <c r="C450" s="59"/>
      <c r="D450" s="68" t="s">
        <v>130</v>
      </c>
      <c r="E450" s="62">
        <f>SUM(E451:E452)</f>
        <v>93000</v>
      </c>
      <c r="F450" s="62">
        <f>SUM(F451:F452)</f>
        <v>93000</v>
      </c>
      <c r="G450" s="34">
        <f t="shared" si="23"/>
        <v>100</v>
      </c>
    </row>
    <row r="451" spans="1:7" s="7" customFormat="1" ht="18" customHeight="1">
      <c r="A451" s="21"/>
      <c r="B451" s="59"/>
      <c r="C451" s="59">
        <v>2480</v>
      </c>
      <c r="D451" s="68" t="s">
        <v>65</v>
      </c>
      <c r="E451" s="57">
        <v>28000</v>
      </c>
      <c r="F451" s="9">
        <v>28000</v>
      </c>
      <c r="G451" s="34">
        <f t="shared" si="23"/>
        <v>100</v>
      </c>
    </row>
    <row r="452" spans="1:7" s="7" customFormat="1" ht="18" customHeight="1">
      <c r="A452" s="21"/>
      <c r="B452" s="59"/>
      <c r="C452" s="59">
        <v>6060</v>
      </c>
      <c r="D452" s="68" t="s">
        <v>176</v>
      </c>
      <c r="E452" s="57">
        <v>65000</v>
      </c>
      <c r="F452" s="9">
        <v>65000</v>
      </c>
      <c r="G452" s="34">
        <f t="shared" si="23"/>
        <v>100</v>
      </c>
    </row>
    <row r="453" spans="1:7" s="7" customFormat="1" ht="18" customHeight="1">
      <c r="A453" s="55"/>
      <c r="B453" s="21">
        <v>92120</v>
      </c>
      <c r="C453" s="59"/>
      <c r="D453" s="68" t="s">
        <v>177</v>
      </c>
      <c r="E453" s="62">
        <v>7011</v>
      </c>
      <c r="F453" s="64">
        <v>7011</v>
      </c>
      <c r="G453" s="34">
        <f t="shared" si="23"/>
        <v>100</v>
      </c>
    </row>
    <row r="454" spans="1:7" s="7" customFormat="1" ht="18" customHeight="1">
      <c r="A454" s="55"/>
      <c r="B454" s="21"/>
      <c r="C454" s="59">
        <v>4300</v>
      </c>
      <c r="D454" s="68" t="s">
        <v>30</v>
      </c>
      <c r="E454" s="57">
        <v>7011</v>
      </c>
      <c r="F454" s="9">
        <v>7011</v>
      </c>
      <c r="G454" s="34">
        <f t="shared" si="23"/>
        <v>100</v>
      </c>
    </row>
    <row r="455" spans="1:7" s="7" customFormat="1" ht="18" customHeight="1">
      <c r="A455" s="55"/>
      <c r="B455" s="21">
        <v>92195</v>
      </c>
      <c r="C455" s="21"/>
      <c r="D455" s="24" t="s">
        <v>14</v>
      </c>
      <c r="E455" s="63">
        <f>SUM(E456:E458)</f>
        <v>17683</v>
      </c>
      <c r="F455" s="63">
        <f>SUM(F456:F458)</f>
        <v>17442</v>
      </c>
      <c r="G455" s="34">
        <f t="shared" si="23"/>
        <v>98.63710908782446</v>
      </c>
    </row>
    <row r="456" spans="1:7" s="7" customFormat="1" ht="18" customHeight="1">
      <c r="A456" s="55"/>
      <c r="B456" s="21"/>
      <c r="C456" s="21">
        <v>2360</v>
      </c>
      <c r="D456" s="24" t="s">
        <v>159</v>
      </c>
      <c r="E456" s="110">
        <v>9000</v>
      </c>
      <c r="F456" s="110">
        <v>9000</v>
      </c>
      <c r="G456" s="34">
        <f t="shared" si="23"/>
        <v>100</v>
      </c>
    </row>
    <row r="457" spans="1:7" s="7" customFormat="1" ht="18" customHeight="1">
      <c r="A457" s="55"/>
      <c r="B457" s="21"/>
      <c r="C457" s="21">
        <v>4210</v>
      </c>
      <c r="D457" s="24" t="s">
        <v>41</v>
      </c>
      <c r="E457" s="110">
        <v>3575</v>
      </c>
      <c r="F457" s="110">
        <v>3442</v>
      </c>
      <c r="G457" s="34">
        <f t="shared" si="23"/>
        <v>96.27972027972028</v>
      </c>
    </row>
    <row r="458" spans="1:7" s="7" customFormat="1" ht="18" customHeight="1">
      <c r="A458" s="55"/>
      <c r="B458" s="21"/>
      <c r="C458" s="21">
        <v>4300</v>
      </c>
      <c r="D458" s="24" t="s">
        <v>30</v>
      </c>
      <c r="E458" s="28">
        <v>5108</v>
      </c>
      <c r="F458" s="28">
        <v>5000</v>
      </c>
      <c r="G458" s="126">
        <f t="shared" si="23"/>
        <v>97.88566953797964</v>
      </c>
    </row>
    <row r="459" spans="1:7" s="7" customFormat="1" ht="18" customHeight="1">
      <c r="A459" s="152">
        <v>926</v>
      </c>
      <c r="B459" s="153"/>
      <c r="C459" s="153"/>
      <c r="D459" s="154" t="s">
        <v>67</v>
      </c>
      <c r="E459" s="155">
        <f>E464+E474+E476</f>
        <v>159613</v>
      </c>
      <c r="F459" s="155">
        <f>F464+F474+F476</f>
        <v>155787</v>
      </c>
      <c r="G459" s="141">
        <f>F459/E459*10000%</f>
        <v>97.6029521404898</v>
      </c>
    </row>
    <row r="460" spans="1:7" s="82" customFormat="1" ht="18" customHeight="1" hidden="1">
      <c r="A460" s="96"/>
      <c r="B460" s="95"/>
      <c r="C460" s="83">
        <v>4110</v>
      </c>
      <c r="D460" s="97" t="s">
        <v>37</v>
      </c>
      <c r="E460" s="93"/>
      <c r="F460" s="85"/>
      <c r="G460" s="86" t="e">
        <f aca="true" t="shared" si="24" ref="G460:G479">F460/E460%</f>
        <v>#DIV/0!</v>
      </c>
    </row>
    <row r="461" spans="1:7" s="82" customFormat="1" ht="18" customHeight="1" hidden="1">
      <c r="A461" s="96"/>
      <c r="B461" s="95"/>
      <c r="C461" s="90">
        <v>4210</v>
      </c>
      <c r="D461" s="97" t="s">
        <v>41</v>
      </c>
      <c r="E461" s="93"/>
      <c r="F461" s="85"/>
      <c r="G461" s="86" t="e">
        <f t="shared" si="24"/>
        <v>#DIV/0!</v>
      </c>
    </row>
    <row r="462" spans="1:7" s="82" customFormat="1" ht="18" customHeight="1" hidden="1">
      <c r="A462" s="96"/>
      <c r="B462" s="95"/>
      <c r="C462" s="90">
        <v>4300</v>
      </c>
      <c r="D462" s="97" t="s">
        <v>30</v>
      </c>
      <c r="E462" s="93"/>
      <c r="F462" s="85"/>
      <c r="G462" s="86" t="e">
        <f t="shared" si="24"/>
        <v>#DIV/0!</v>
      </c>
    </row>
    <row r="463" spans="1:7" s="82" customFormat="1" ht="18" customHeight="1" hidden="1">
      <c r="A463" s="96"/>
      <c r="B463" s="95"/>
      <c r="C463" s="90">
        <v>4430</v>
      </c>
      <c r="D463" s="97" t="s">
        <v>26</v>
      </c>
      <c r="E463" s="93"/>
      <c r="F463" s="85"/>
      <c r="G463" s="86" t="e">
        <f t="shared" si="24"/>
        <v>#DIV/0!</v>
      </c>
    </row>
    <row r="464" spans="1:7" s="82" customFormat="1" ht="18" customHeight="1">
      <c r="A464" s="96"/>
      <c r="B464" s="90">
        <v>92601</v>
      </c>
      <c r="C464" s="95"/>
      <c r="D464" s="97" t="s">
        <v>120</v>
      </c>
      <c r="E464" s="94">
        <f>SUM(E465:E473)</f>
        <v>103236</v>
      </c>
      <c r="F464" s="94">
        <f>SUM(F465:F473)</f>
        <v>99463</v>
      </c>
      <c r="G464" s="111">
        <f t="shared" si="24"/>
        <v>96.34526715486847</v>
      </c>
    </row>
    <row r="465" spans="1:7" s="82" customFormat="1" ht="18" customHeight="1">
      <c r="A465" s="96"/>
      <c r="B465" s="90"/>
      <c r="C465" s="95">
        <v>4110</v>
      </c>
      <c r="D465" s="97" t="s">
        <v>37</v>
      </c>
      <c r="E465" s="93">
        <v>929</v>
      </c>
      <c r="F465" s="85">
        <v>928</v>
      </c>
      <c r="G465" s="86">
        <f t="shared" si="24"/>
        <v>99.89235737351993</v>
      </c>
    </row>
    <row r="466" spans="1:7" s="82" customFormat="1" ht="18" customHeight="1">
      <c r="A466" s="96"/>
      <c r="B466" s="90"/>
      <c r="C466" s="95">
        <v>4120</v>
      </c>
      <c r="D466" s="97" t="s">
        <v>134</v>
      </c>
      <c r="E466" s="93">
        <v>133</v>
      </c>
      <c r="F466" s="85">
        <v>132</v>
      </c>
      <c r="G466" s="86">
        <f t="shared" si="24"/>
        <v>99.24812030075188</v>
      </c>
    </row>
    <row r="467" spans="1:7" s="82" customFormat="1" ht="18" customHeight="1">
      <c r="A467" s="96"/>
      <c r="B467" s="90"/>
      <c r="C467" s="95">
        <v>4170</v>
      </c>
      <c r="D467" s="97" t="s">
        <v>91</v>
      </c>
      <c r="E467" s="93">
        <v>10800</v>
      </c>
      <c r="F467" s="85">
        <v>10800</v>
      </c>
      <c r="G467" s="86">
        <f t="shared" si="24"/>
        <v>100</v>
      </c>
    </row>
    <row r="468" spans="1:7" s="82" customFormat="1" ht="18" customHeight="1">
      <c r="A468" s="96"/>
      <c r="B468" s="90"/>
      <c r="C468" s="95">
        <v>4210</v>
      </c>
      <c r="D468" s="97" t="s">
        <v>41</v>
      </c>
      <c r="E468" s="93">
        <v>9330</v>
      </c>
      <c r="F468" s="85">
        <v>9320</v>
      </c>
      <c r="G468" s="86">
        <f t="shared" si="24"/>
        <v>99.89281886387997</v>
      </c>
    </row>
    <row r="469" spans="1:7" s="82" customFormat="1" ht="18" customHeight="1">
      <c r="A469" s="96"/>
      <c r="B469" s="90"/>
      <c r="C469" s="95">
        <v>4260</v>
      </c>
      <c r="D469" s="97" t="s">
        <v>32</v>
      </c>
      <c r="E469" s="93">
        <v>3869</v>
      </c>
      <c r="F469" s="85">
        <v>3869</v>
      </c>
      <c r="G469" s="86">
        <f t="shared" si="24"/>
        <v>100</v>
      </c>
    </row>
    <row r="470" spans="1:7" s="82" customFormat="1" ht="18" customHeight="1">
      <c r="A470" s="96"/>
      <c r="B470" s="90"/>
      <c r="C470" s="95">
        <v>4300</v>
      </c>
      <c r="D470" s="97" t="s">
        <v>30</v>
      </c>
      <c r="E470" s="93">
        <v>14242</v>
      </c>
      <c r="F470" s="85">
        <v>11407</v>
      </c>
      <c r="G470" s="86">
        <f t="shared" si="24"/>
        <v>80.09408790900156</v>
      </c>
    </row>
    <row r="471" spans="1:7" s="82" customFormat="1" ht="18" customHeight="1">
      <c r="A471" s="96"/>
      <c r="B471" s="95"/>
      <c r="C471" s="90">
        <v>6050</v>
      </c>
      <c r="D471" s="97" t="s">
        <v>24</v>
      </c>
      <c r="E471" s="93">
        <v>55000</v>
      </c>
      <c r="F471" s="85">
        <v>55000</v>
      </c>
      <c r="G471" s="86">
        <f t="shared" si="24"/>
        <v>100</v>
      </c>
    </row>
    <row r="472" spans="1:7" s="82" customFormat="1" ht="18" customHeight="1">
      <c r="A472" s="96"/>
      <c r="B472" s="95"/>
      <c r="C472" s="90">
        <v>6058</v>
      </c>
      <c r="D472" s="97" t="s">
        <v>24</v>
      </c>
      <c r="E472" s="93">
        <v>6218</v>
      </c>
      <c r="F472" s="85">
        <v>6218</v>
      </c>
      <c r="G472" s="86">
        <f t="shared" si="24"/>
        <v>100</v>
      </c>
    </row>
    <row r="473" spans="1:7" s="82" customFormat="1" ht="18" customHeight="1">
      <c r="A473" s="96"/>
      <c r="B473" s="95"/>
      <c r="C473" s="90">
        <v>6059</v>
      </c>
      <c r="D473" s="97" t="s">
        <v>24</v>
      </c>
      <c r="E473" s="93">
        <v>2715</v>
      </c>
      <c r="F473" s="85">
        <v>1789</v>
      </c>
      <c r="G473" s="86">
        <f t="shared" si="24"/>
        <v>65.89318600368324</v>
      </c>
    </row>
    <row r="474" spans="1:7" s="82" customFormat="1" ht="18" customHeight="1">
      <c r="A474" s="96"/>
      <c r="B474" s="90">
        <v>92605</v>
      </c>
      <c r="C474" s="95"/>
      <c r="D474" s="97" t="s">
        <v>114</v>
      </c>
      <c r="E474" s="94">
        <v>31000</v>
      </c>
      <c r="F474" s="87">
        <v>30977</v>
      </c>
      <c r="G474" s="86">
        <f>F474/E474%</f>
        <v>99.9258064516129</v>
      </c>
    </row>
    <row r="475" spans="1:7" s="82" customFormat="1" ht="18" customHeight="1">
      <c r="A475" s="96"/>
      <c r="B475" s="90"/>
      <c r="C475" s="95">
        <v>2360</v>
      </c>
      <c r="D475" s="24" t="s">
        <v>159</v>
      </c>
      <c r="E475" s="9">
        <v>31000</v>
      </c>
      <c r="F475" s="28">
        <v>30977</v>
      </c>
      <c r="G475" s="86">
        <f>F475/E475%</f>
        <v>99.9258064516129</v>
      </c>
    </row>
    <row r="476" spans="1:7" s="7" customFormat="1" ht="18" customHeight="1">
      <c r="A476" s="214"/>
      <c r="B476" s="5">
        <v>92695</v>
      </c>
      <c r="C476" s="15"/>
      <c r="D476" s="24" t="s">
        <v>14</v>
      </c>
      <c r="E476" s="70">
        <f>SUM(E477:E481)</f>
        <v>25377</v>
      </c>
      <c r="F476" s="70">
        <f>SUM(F477:F481)</f>
        <v>25347</v>
      </c>
      <c r="G476" s="34">
        <f t="shared" si="24"/>
        <v>99.88178271663317</v>
      </c>
    </row>
    <row r="477" spans="1:7" s="7" customFormat="1" ht="18" customHeight="1">
      <c r="A477" s="214"/>
      <c r="B477" s="5"/>
      <c r="C477" s="15">
        <v>4170</v>
      </c>
      <c r="D477" s="69" t="s">
        <v>91</v>
      </c>
      <c r="E477" s="115">
        <v>7000</v>
      </c>
      <c r="F477" s="110">
        <v>7000</v>
      </c>
      <c r="G477" s="34">
        <f t="shared" si="24"/>
        <v>100</v>
      </c>
    </row>
    <row r="478" spans="1:7" s="7" customFormat="1" ht="18" customHeight="1">
      <c r="A478" s="214"/>
      <c r="B478" s="5"/>
      <c r="C478" s="15">
        <v>4210</v>
      </c>
      <c r="D478" s="69" t="s">
        <v>126</v>
      </c>
      <c r="E478" s="115">
        <v>6076</v>
      </c>
      <c r="F478" s="110">
        <v>6048</v>
      </c>
      <c r="G478" s="65">
        <f t="shared" si="24"/>
        <v>99.53917050691244</v>
      </c>
    </row>
    <row r="479" spans="1:7" s="7" customFormat="1" ht="18" customHeight="1">
      <c r="A479" s="214"/>
      <c r="B479" s="5"/>
      <c r="C479" s="5">
        <v>4300</v>
      </c>
      <c r="D479" s="6" t="s">
        <v>30</v>
      </c>
      <c r="E479" s="8">
        <v>9092</v>
      </c>
      <c r="F479" s="9">
        <v>9091</v>
      </c>
      <c r="G479" s="65">
        <f t="shared" si="24"/>
        <v>99.98900131984162</v>
      </c>
    </row>
    <row r="480" spans="1:7" s="7" customFormat="1" ht="18" customHeight="1">
      <c r="A480" s="214"/>
      <c r="B480" s="13"/>
      <c r="C480" s="5">
        <v>4410</v>
      </c>
      <c r="D480" s="198" t="s">
        <v>45</v>
      </c>
      <c r="E480" s="9">
        <v>2409</v>
      </c>
      <c r="F480" s="28">
        <v>2408</v>
      </c>
      <c r="G480" s="34">
        <f>F480/E480*10000%</f>
        <v>99.95848899958489</v>
      </c>
    </row>
    <row r="481" spans="1:7" s="7" customFormat="1" ht="18" customHeight="1">
      <c r="A481" s="14"/>
      <c r="B481" s="102"/>
      <c r="C481" s="21">
        <v>4430</v>
      </c>
      <c r="D481" s="198" t="s">
        <v>26</v>
      </c>
      <c r="E481" s="9">
        <v>800</v>
      </c>
      <c r="F481" s="71">
        <v>800</v>
      </c>
      <c r="G481" s="36">
        <f>F481/E481*10000%</f>
        <v>100</v>
      </c>
    </row>
    <row r="482" spans="1:9" s="7" customFormat="1" ht="34.5" customHeight="1">
      <c r="A482" s="218" t="s">
        <v>68</v>
      </c>
      <c r="B482" s="219"/>
      <c r="C482" s="219"/>
      <c r="D482" s="220"/>
      <c r="E482" s="131">
        <f>E7+E26+E37+E43+E57+E65+E115+E142+E158+E161+E164+E279+E293+E397+E403+E439+E459</f>
        <v>25161345</v>
      </c>
      <c r="F482" s="131">
        <f>F7+F26+F37+F43+F57+F65+F115+F142+F158+F161+F164+F279+F293+F397+F403+F439+F459</f>
        <v>24703913</v>
      </c>
      <c r="G482" s="132">
        <f>F482/E482%</f>
        <v>98.18200497628405</v>
      </c>
      <c r="I482" s="82"/>
    </row>
    <row r="483" spans="1:7" s="42" customFormat="1" ht="15">
      <c r="A483" s="45"/>
      <c r="B483" s="46"/>
      <c r="C483" s="46"/>
      <c r="D483" s="47" t="s">
        <v>101</v>
      </c>
      <c r="E483" s="52"/>
      <c r="F483" s="46"/>
      <c r="G483" s="53"/>
    </row>
    <row r="484" spans="1:7" s="42" customFormat="1" ht="21.75" customHeight="1">
      <c r="A484" s="48"/>
      <c r="B484" s="49"/>
      <c r="C484" s="49"/>
      <c r="D484" s="178" t="s">
        <v>102</v>
      </c>
      <c r="E484" s="179">
        <v>23303317</v>
      </c>
      <c r="F484" s="180">
        <v>22918497</v>
      </c>
      <c r="G484" s="181">
        <f>F484/E484*10000%</f>
        <v>98.34864710461605</v>
      </c>
    </row>
    <row r="485" spans="1:7" s="42" customFormat="1" ht="19.5" customHeight="1">
      <c r="A485" s="50"/>
      <c r="B485" s="51"/>
      <c r="C485" s="51"/>
      <c r="D485" s="182" t="s">
        <v>103</v>
      </c>
      <c r="E485" s="183">
        <f>E482-E484</f>
        <v>1858028</v>
      </c>
      <c r="F485" s="184">
        <f>F482-F484</f>
        <v>1785416</v>
      </c>
      <c r="G485" s="185">
        <f>F485/E485*10000%</f>
        <v>96.09198569666334</v>
      </c>
    </row>
    <row r="486" spans="1:7" s="44" customFormat="1" ht="13.5">
      <c r="A486" s="43"/>
      <c r="B486" s="43"/>
      <c r="C486" s="43"/>
      <c r="D486" s="175"/>
      <c r="E486" s="176"/>
      <c r="F486" s="176"/>
      <c r="G486" s="177"/>
    </row>
    <row r="487" spans="4:7" ht="13.5" hidden="1">
      <c r="D487" s="186" t="s">
        <v>140</v>
      </c>
      <c r="E487" s="187"/>
      <c r="F487" s="188"/>
      <c r="G487" s="189"/>
    </row>
    <row r="488" spans="4:10" ht="13.5" hidden="1">
      <c r="D488" s="190" t="s">
        <v>141</v>
      </c>
      <c r="E488" s="191">
        <v>7747087</v>
      </c>
      <c r="F488" s="195">
        <v>7700293</v>
      </c>
      <c r="G488" s="189">
        <f>F488/E488%</f>
        <v>99.39597941781214</v>
      </c>
      <c r="J488" s="127"/>
    </row>
    <row r="489" spans="4:7" ht="13.5" hidden="1">
      <c r="D489" s="190" t="s">
        <v>142</v>
      </c>
      <c r="E489" s="191">
        <v>1491430</v>
      </c>
      <c r="F489" s="194">
        <v>1464497</v>
      </c>
      <c r="G489" s="189">
        <f>F489/E489%</f>
        <v>98.19414923932065</v>
      </c>
    </row>
    <row r="490" spans="4:7" ht="13.5" hidden="1">
      <c r="D490" s="190" t="s">
        <v>143</v>
      </c>
      <c r="E490" s="191">
        <v>1116179</v>
      </c>
      <c r="F490" s="194">
        <v>1115690</v>
      </c>
      <c r="G490" s="189">
        <f>F490/E490%</f>
        <v>99.95618982260014</v>
      </c>
    </row>
    <row r="491" spans="4:7" ht="13.5">
      <c r="D491" s="190"/>
      <c r="E491" s="191"/>
      <c r="F491" s="191"/>
      <c r="G491" s="189"/>
    </row>
    <row r="492" spans="4:7" ht="13.5">
      <c r="D492" s="128"/>
      <c r="E492" s="130"/>
      <c r="F492" s="130"/>
      <c r="G492" s="129"/>
    </row>
    <row r="493" ht="13.5">
      <c r="G493" s="31"/>
    </row>
    <row r="494" spans="1:7" ht="15">
      <c r="A494" s="29"/>
      <c r="B494" s="37"/>
      <c r="C494" s="72"/>
      <c r="D494" s="73" t="s">
        <v>79</v>
      </c>
      <c r="G494" s="31"/>
    </row>
    <row r="495" spans="1:7" ht="15">
      <c r="A495" s="29"/>
      <c r="B495" s="37"/>
      <c r="C495" s="72"/>
      <c r="D495" s="73" t="s">
        <v>175</v>
      </c>
      <c r="G495" s="31"/>
    </row>
    <row r="496" spans="3:7" ht="13.5">
      <c r="C496" s="74"/>
      <c r="D496" s="67"/>
      <c r="G496" s="31"/>
    </row>
    <row r="497" ht="13.5">
      <c r="G497" s="31"/>
    </row>
    <row r="498" ht="13.5">
      <c r="G498" s="31"/>
    </row>
    <row r="499" spans="4:7" ht="13.5">
      <c r="D499" s="197"/>
      <c r="G499" s="31"/>
    </row>
    <row r="500" ht="13.5">
      <c r="G500" s="31"/>
    </row>
    <row r="501" ht="13.5">
      <c r="G501" s="31"/>
    </row>
    <row r="502" ht="13.5">
      <c r="G502" s="31"/>
    </row>
    <row r="503" ht="13.5">
      <c r="G503" s="31"/>
    </row>
    <row r="504" spans="7:8" ht="13.5">
      <c r="G504" s="31"/>
      <c r="H504" s="209"/>
    </row>
    <row r="505" spans="7:8" ht="13.5">
      <c r="G505" s="31"/>
      <c r="H505" s="209"/>
    </row>
    <row r="506" spans="7:8" ht="13.5">
      <c r="G506" s="31"/>
      <c r="H506" s="209"/>
    </row>
    <row r="507" spans="7:8" ht="13.5">
      <c r="G507" s="31"/>
      <c r="H507" s="209"/>
    </row>
    <row r="508" spans="7:8" ht="13.5">
      <c r="G508" s="31"/>
      <c r="H508" s="209"/>
    </row>
    <row r="509" spans="7:8" ht="13.5">
      <c r="G509" s="31"/>
      <c r="H509" s="209"/>
    </row>
    <row r="510" spans="7:8" ht="13.5">
      <c r="G510" s="31"/>
      <c r="H510" s="209"/>
    </row>
    <row r="511" spans="7:8" ht="13.5">
      <c r="G511" s="31"/>
      <c r="H511" s="209"/>
    </row>
    <row r="512" spans="7:8" ht="13.5">
      <c r="G512" s="31"/>
      <c r="H512" s="209"/>
    </row>
    <row r="513" spans="7:8" ht="13.5">
      <c r="G513" s="31"/>
      <c r="H513" s="209"/>
    </row>
    <row r="514" spans="7:8" ht="13.5">
      <c r="G514" s="31"/>
      <c r="H514" s="209"/>
    </row>
    <row r="515" spans="7:8" ht="13.5">
      <c r="G515" s="31"/>
      <c r="H515" s="209"/>
    </row>
    <row r="516" spans="7:8" ht="13.5">
      <c r="G516" s="31"/>
      <c r="H516" s="209"/>
    </row>
    <row r="517" spans="7:8" ht="13.5">
      <c r="G517" s="31"/>
      <c r="H517" s="209"/>
    </row>
    <row r="518" spans="7:8" ht="13.5">
      <c r="G518" s="31"/>
      <c r="H518" s="209"/>
    </row>
    <row r="519" spans="7:8" ht="13.5">
      <c r="G519" s="31"/>
      <c r="H519" s="209"/>
    </row>
    <row r="520" spans="7:8" ht="13.5">
      <c r="G520" s="31"/>
      <c r="H520" s="209"/>
    </row>
    <row r="521" spans="7:8" ht="13.5">
      <c r="G521" s="31"/>
      <c r="H521" s="209"/>
    </row>
    <row r="522" spans="7:8" ht="13.5">
      <c r="G522" s="31"/>
      <c r="H522" s="209"/>
    </row>
    <row r="523" spans="7:8" ht="13.5">
      <c r="G523" s="31"/>
      <c r="H523" s="209"/>
    </row>
    <row r="524" spans="7:8" ht="13.5">
      <c r="G524" s="31"/>
      <c r="H524" s="209"/>
    </row>
    <row r="525" spans="7:8" ht="13.5">
      <c r="G525" s="31"/>
      <c r="H525" s="209"/>
    </row>
    <row r="526" spans="7:8" ht="13.5">
      <c r="G526" s="31"/>
      <c r="H526" s="209"/>
    </row>
    <row r="527" spans="7:8" ht="13.5">
      <c r="G527" s="31"/>
      <c r="H527" s="209"/>
    </row>
    <row r="528" spans="7:8" ht="13.5">
      <c r="G528" s="31"/>
      <c r="H528" s="209"/>
    </row>
    <row r="529" spans="7:8" ht="13.5">
      <c r="G529" s="31"/>
      <c r="H529" s="209"/>
    </row>
    <row r="530" spans="7:8" ht="13.5">
      <c r="G530" s="31"/>
      <c r="H530" s="209"/>
    </row>
    <row r="531" spans="7:8" ht="13.5">
      <c r="G531" s="31"/>
      <c r="H531" s="209"/>
    </row>
    <row r="532" spans="7:8" ht="13.5">
      <c r="G532" s="31"/>
      <c r="H532" s="209"/>
    </row>
    <row r="533" spans="7:8" ht="13.5">
      <c r="G533" s="31"/>
      <c r="H533" s="209"/>
    </row>
    <row r="534" spans="7:8" ht="13.5">
      <c r="G534" s="31"/>
      <c r="H534" s="209"/>
    </row>
    <row r="535" spans="7:8" ht="13.5">
      <c r="G535" s="31"/>
      <c r="H535" s="209"/>
    </row>
    <row r="536" spans="7:8" ht="13.5">
      <c r="G536" s="31"/>
      <c r="H536" s="209"/>
    </row>
    <row r="537" spans="7:8" ht="13.5">
      <c r="G537" s="31"/>
      <c r="H537" s="209"/>
    </row>
    <row r="538" spans="7:8" ht="13.5">
      <c r="G538" s="31"/>
      <c r="H538" s="209"/>
    </row>
    <row r="539" spans="7:8" ht="13.5">
      <c r="G539" s="31"/>
      <c r="H539" s="209"/>
    </row>
    <row r="540" spans="7:8" ht="13.5">
      <c r="G540" s="31"/>
      <c r="H540" s="209"/>
    </row>
    <row r="541" spans="7:8" ht="13.5">
      <c r="G541" s="31"/>
      <c r="H541" s="209"/>
    </row>
    <row r="542" spans="7:8" ht="13.5">
      <c r="G542" s="31"/>
      <c r="H542" s="209"/>
    </row>
    <row r="543" spans="7:8" ht="13.5">
      <c r="G543" s="31"/>
      <c r="H543" s="209"/>
    </row>
    <row r="544" spans="7:8" ht="13.5">
      <c r="G544" s="31"/>
      <c r="H544" s="209"/>
    </row>
    <row r="545" spans="7:8" ht="13.5">
      <c r="G545" s="31"/>
      <c r="H545" s="209"/>
    </row>
    <row r="546" spans="7:8" ht="13.5">
      <c r="G546" s="31"/>
      <c r="H546" s="209"/>
    </row>
    <row r="547" spans="7:8" ht="13.5">
      <c r="G547" s="31"/>
      <c r="H547" s="209"/>
    </row>
    <row r="548" spans="7:8" ht="13.5">
      <c r="G548" s="31"/>
      <c r="H548" s="209"/>
    </row>
    <row r="549" spans="7:8" ht="13.5">
      <c r="G549" s="31"/>
      <c r="H549" s="209"/>
    </row>
    <row r="550" spans="7:8" ht="13.5">
      <c r="G550" s="31"/>
      <c r="H550" s="209"/>
    </row>
    <row r="551" spans="7:8" ht="13.5">
      <c r="G551" s="31"/>
      <c r="H551" s="209"/>
    </row>
    <row r="552" spans="7:8" ht="13.5">
      <c r="G552" s="31"/>
      <c r="H552" s="209"/>
    </row>
    <row r="553" spans="7:8" ht="13.5">
      <c r="G553" s="31"/>
      <c r="H553" s="209"/>
    </row>
    <row r="554" spans="7:8" ht="13.5">
      <c r="G554" s="31"/>
      <c r="H554" s="209"/>
    </row>
    <row r="555" spans="7:8" ht="13.5">
      <c r="G555" s="31"/>
      <c r="H555" s="209"/>
    </row>
    <row r="556" spans="7:8" ht="13.5">
      <c r="G556" s="31"/>
      <c r="H556" s="209"/>
    </row>
    <row r="557" spans="7:8" ht="13.5">
      <c r="G557" s="31"/>
      <c r="H557" s="209"/>
    </row>
    <row r="558" spans="7:8" ht="13.5">
      <c r="G558" s="31"/>
      <c r="H558" s="209"/>
    </row>
    <row r="559" spans="7:8" ht="13.5">
      <c r="G559" s="31"/>
      <c r="H559" s="209"/>
    </row>
    <row r="560" spans="7:8" ht="13.5">
      <c r="G560" s="31"/>
      <c r="H560" s="209"/>
    </row>
    <row r="561" spans="7:8" ht="13.5">
      <c r="G561" s="31"/>
      <c r="H561" s="209"/>
    </row>
    <row r="562" spans="7:8" ht="13.5">
      <c r="G562" s="31"/>
      <c r="H562" s="209"/>
    </row>
    <row r="563" spans="7:8" ht="13.5">
      <c r="G563" s="31"/>
      <c r="H563" s="209"/>
    </row>
    <row r="564" spans="7:8" ht="13.5">
      <c r="G564" s="31"/>
      <c r="H564" s="209"/>
    </row>
    <row r="565" spans="7:8" ht="13.5">
      <c r="G565" s="31"/>
      <c r="H565" s="209"/>
    </row>
    <row r="566" spans="7:8" ht="13.5">
      <c r="G566" s="31"/>
      <c r="H566" s="209"/>
    </row>
    <row r="567" spans="7:8" ht="13.5">
      <c r="G567" s="31"/>
      <c r="H567" s="209"/>
    </row>
    <row r="568" spans="7:8" ht="13.5">
      <c r="G568" s="31"/>
      <c r="H568" s="209"/>
    </row>
    <row r="569" spans="7:8" ht="13.5">
      <c r="G569" s="31"/>
      <c r="H569" s="209"/>
    </row>
    <row r="570" spans="7:8" ht="13.5">
      <c r="G570" s="31"/>
      <c r="H570" s="209"/>
    </row>
    <row r="571" spans="7:8" ht="13.5">
      <c r="G571" s="31"/>
      <c r="H571" s="209"/>
    </row>
    <row r="572" spans="7:8" ht="13.5">
      <c r="G572" s="31"/>
      <c r="H572" s="209"/>
    </row>
    <row r="573" spans="7:8" ht="13.5">
      <c r="G573" s="31"/>
      <c r="H573" s="209"/>
    </row>
    <row r="574" spans="7:8" ht="13.5">
      <c r="G574" s="31"/>
      <c r="H574" s="209"/>
    </row>
    <row r="575" spans="7:8" ht="13.5">
      <c r="G575" s="31"/>
      <c r="H575" s="209"/>
    </row>
    <row r="576" spans="7:8" ht="13.5">
      <c r="G576" s="31"/>
      <c r="H576" s="209"/>
    </row>
    <row r="577" spans="7:8" ht="13.5">
      <c r="G577" s="31"/>
      <c r="H577" s="209"/>
    </row>
    <row r="578" spans="7:8" ht="13.5">
      <c r="G578" s="31"/>
      <c r="H578" s="209"/>
    </row>
    <row r="579" spans="7:8" ht="13.5">
      <c r="G579" s="31"/>
      <c r="H579" s="209"/>
    </row>
    <row r="580" spans="7:8" ht="13.5">
      <c r="G580" s="31"/>
      <c r="H580" s="209"/>
    </row>
    <row r="581" spans="7:8" ht="13.5">
      <c r="G581" s="31"/>
      <c r="H581" s="209"/>
    </row>
    <row r="582" spans="7:8" ht="13.5">
      <c r="G582" s="31"/>
      <c r="H582" s="209"/>
    </row>
    <row r="583" spans="7:8" ht="13.5">
      <c r="G583" s="31"/>
      <c r="H583" s="209"/>
    </row>
    <row r="584" spans="7:8" ht="13.5">
      <c r="G584" s="31"/>
      <c r="H584" s="209"/>
    </row>
    <row r="585" spans="7:8" ht="13.5">
      <c r="G585" s="31"/>
      <c r="H585" s="209"/>
    </row>
    <row r="586" spans="7:8" ht="13.5">
      <c r="G586" s="31"/>
      <c r="H586" s="209"/>
    </row>
    <row r="587" spans="7:8" ht="13.5">
      <c r="G587" s="31"/>
      <c r="H587" s="209"/>
    </row>
    <row r="588" spans="7:8" ht="13.5">
      <c r="G588" s="31"/>
      <c r="H588" s="209"/>
    </row>
    <row r="589" spans="7:8" ht="13.5">
      <c r="G589" s="31"/>
      <c r="H589" s="209"/>
    </row>
    <row r="590" spans="7:8" ht="13.5">
      <c r="G590" s="31"/>
      <c r="H590" s="209"/>
    </row>
    <row r="591" spans="7:8" ht="13.5">
      <c r="G591" s="31"/>
      <c r="H591" s="209"/>
    </row>
    <row r="592" spans="7:8" ht="13.5">
      <c r="G592" s="31"/>
      <c r="H592" s="209"/>
    </row>
    <row r="593" spans="7:8" ht="13.5">
      <c r="G593" s="31"/>
      <c r="H593" s="209"/>
    </row>
    <row r="594" spans="7:8" ht="13.5">
      <c r="G594" s="31"/>
      <c r="H594" s="209"/>
    </row>
    <row r="595" spans="7:8" ht="13.5">
      <c r="G595" s="31"/>
      <c r="H595" s="209"/>
    </row>
    <row r="596" spans="7:8" ht="13.5">
      <c r="G596" s="31"/>
      <c r="H596" s="209"/>
    </row>
    <row r="597" spans="7:8" ht="13.5">
      <c r="G597" s="31"/>
      <c r="H597" s="209"/>
    </row>
    <row r="598" spans="7:8" ht="13.5">
      <c r="G598" s="31"/>
      <c r="H598" s="209"/>
    </row>
    <row r="599" spans="7:8" ht="13.5">
      <c r="G599" s="31"/>
      <c r="H599" s="209"/>
    </row>
    <row r="600" spans="7:8" ht="13.5">
      <c r="G600" s="31"/>
      <c r="H600" s="209"/>
    </row>
    <row r="601" spans="7:8" ht="13.5">
      <c r="G601" s="31"/>
      <c r="H601" s="209"/>
    </row>
    <row r="602" spans="7:8" ht="13.5">
      <c r="G602" s="31"/>
      <c r="H602" s="209"/>
    </row>
    <row r="603" spans="7:8" ht="13.5">
      <c r="G603" s="31"/>
      <c r="H603" s="209"/>
    </row>
    <row r="604" spans="7:8" ht="13.5">
      <c r="G604" s="31"/>
      <c r="H604" s="209"/>
    </row>
    <row r="605" spans="7:8" ht="13.5">
      <c r="G605" s="31"/>
      <c r="H605" s="209"/>
    </row>
    <row r="606" spans="7:8" ht="13.5">
      <c r="G606" s="31"/>
      <c r="H606" s="209"/>
    </row>
    <row r="607" spans="7:8" ht="13.5">
      <c r="G607" s="31"/>
      <c r="H607" s="209"/>
    </row>
    <row r="608" spans="7:8" ht="13.5">
      <c r="G608" s="31"/>
      <c r="H608" s="209"/>
    </row>
    <row r="609" spans="7:8" ht="13.5">
      <c r="G609" s="31"/>
      <c r="H609" s="209"/>
    </row>
    <row r="610" spans="7:8" ht="13.5">
      <c r="G610" s="31"/>
      <c r="H610" s="209"/>
    </row>
  </sheetData>
  <sheetProtection/>
  <mergeCells count="21">
    <mergeCell ref="G142:G143"/>
    <mergeCell ref="A38:A39"/>
    <mergeCell ref="A44:A50"/>
    <mergeCell ref="A58:A59"/>
    <mergeCell ref="A66:A114"/>
    <mergeCell ref="B142:B143"/>
    <mergeCell ref="C142:C143"/>
    <mergeCell ref="F142:F143"/>
    <mergeCell ref="A482:D482"/>
    <mergeCell ref="A423:A438"/>
    <mergeCell ref="A336:A372"/>
    <mergeCell ref="A165:A278"/>
    <mergeCell ref="A280:A290"/>
    <mergeCell ref="A142:A143"/>
    <mergeCell ref="A8:A14"/>
    <mergeCell ref="A27:A32"/>
    <mergeCell ref="A440:A449"/>
    <mergeCell ref="A476:A480"/>
    <mergeCell ref="A144:A151"/>
    <mergeCell ref="E142:E143"/>
    <mergeCell ref="A116:A117"/>
  </mergeCells>
  <printOptions verticalCentered="1"/>
  <pageMargins left="0.4330708661417323" right="0.31496062992125984" top="0.5511811023622047" bottom="0.5905511811023623" header="0.4724409448818898" footer="0.6299212598425197"/>
  <pageSetup horizontalDpi="600" verticalDpi="600" orientation="portrait" paperSize="9" r:id="rId1"/>
  <headerFooter alignWithMargins="0"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Beata Deptuła</cp:lastModifiedBy>
  <cp:lastPrinted>2015-03-04T11:18:08Z</cp:lastPrinted>
  <dcterms:created xsi:type="dcterms:W3CDTF">2003-03-25T12:36:04Z</dcterms:created>
  <dcterms:modified xsi:type="dcterms:W3CDTF">2016-05-06T12:29:40Z</dcterms:modified>
  <cp:category/>
  <cp:version/>
  <cp:contentType/>
  <cp:contentStatus/>
</cp:coreProperties>
</file>