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2"/>
  </bookViews>
  <sheets>
    <sheet name="1" sheetId="1" r:id="rId1"/>
    <sheet name="2" sheetId="2" r:id="rId2"/>
    <sheet name="3" sheetId="3" r:id="rId3"/>
    <sheet name="3a" sheetId="4" r:id="rId4"/>
    <sheet name="4 " sheetId="5" r:id="rId5"/>
    <sheet name="5" sheetId="6" r:id="rId6"/>
    <sheet name="7" sheetId="7" r:id="rId7"/>
    <sheet name="8" sheetId="8" r:id="rId8"/>
    <sheet name="10" sheetId="9" r:id="rId9"/>
    <sheet name="11" sheetId="10" r:id="rId10"/>
    <sheet name="12" sheetId="11" r:id="rId11"/>
    <sheet name="13" sheetId="12" r:id="rId12"/>
    <sheet name="13a" sheetId="13" r:id="rId13"/>
  </sheets>
  <definedNames>
    <definedName name="_xlnm.Print_Area" localSheetId="1">'2'!$A$1:$R$305</definedName>
    <definedName name="_xlnm.Print_Area" localSheetId="2">'3'!$A$2:$M$25</definedName>
  </definedNames>
  <calcPr fullCalcOnLoad="1"/>
</workbook>
</file>

<file path=xl/sharedStrings.xml><?xml version="1.0" encoding="utf-8"?>
<sst xmlns="http://schemas.openxmlformats.org/spreadsheetml/2006/main" count="1326" uniqueCount="640">
  <si>
    <t xml:space="preserve">   </t>
  </si>
  <si>
    <t>Plan dochodów budżetu gminy na 2010 rok</t>
  </si>
  <si>
    <t>Dział</t>
  </si>
  <si>
    <t>Rozdział</t>
  </si>
  <si>
    <t>§</t>
  </si>
  <si>
    <t>Treść</t>
  </si>
  <si>
    <t>Plan na 2010</t>
  </si>
  <si>
    <t xml:space="preserve">            z tego:</t>
  </si>
  <si>
    <t>bieżące</t>
  </si>
  <si>
    <t>majątkowe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</si>
  <si>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</si>
  <si>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</si>
  <si>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</si>
  <si>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</si>
  <si>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</si>
  <si>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</si>
  <si>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6290</t>
  </si>
  <si>
    <t>Środki na dofi.inwest.pozysk.z innych żródeł</t>
  </si>
  <si>
    <t>6338</t>
  </si>
  <si>
    <t>Finansowanie programów ze śr.bezzwot.poch.z UE</t>
  </si>
  <si>
    <t>01095</t>
  </si>
  <si>
    <t>Pozostała działalność</t>
  </si>
  <si>
    <t>2010</t>
  </si>
  <si>
    <t>Dotacje cel.z b.p. na realiz.zad.bież. zlec.gminie</t>
  </si>
  <si>
    <t>020</t>
  </si>
  <si>
    <t>LEŚNICTWO</t>
  </si>
  <si>
    <t>02095</t>
  </si>
  <si>
    <t>0750</t>
  </si>
  <si>
    <t>Dochody z najmu i dzierżawy</t>
  </si>
  <si>
    <t>TRANSPORT  i  ŁĄCZNOŚĆ</t>
  </si>
  <si>
    <t>Drogi publiczne gminne</t>
  </si>
  <si>
    <t>GOSPODARKA MIESZKANIOWA</t>
  </si>
  <si>
    <t>Gospodarka gruntami i nieruchomościami</t>
  </si>
  <si>
    <t>0470</t>
  </si>
  <si>
    <t>Wpływy z za zarząd, wieczyste użytk.</t>
  </si>
  <si>
    <t>0760</t>
  </si>
  <si>
    <t>Wpływy z tyt.przekszt.prawa wiecz.użytk.</t>
  </si>
  <si>
    <t>0870</t>
  </si>
  <si>
    <t>Wpływy ze sprzedaży skład.majatkowych</t>
  </si>
  <si>
    <t>0920</t>
  </si>
  <si>
    <t>Pozostałe odsetki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</si>
  <si>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</si>
  <si>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</si>
  <si>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</si>
  <si>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</si>
  <si>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</si>
  <si>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</si>
  <si>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</si>
  <si>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</si>
  <si>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</si>
  <si>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</si>
  <si>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</si>
  <si>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Podat.od dział.gos.os.fiz.w form.karty pod.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</si>
  <si>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</si>
  <si>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</si>
  <si>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</si>
  <si>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</si>
  <si>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</si>
  <si>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</si>
  <si>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</si>
  <si>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</si>
  <si>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</si>
  <si>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</si>
  <si>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</si>
  <si>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</si>
  <si>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</si>
  <si>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Wplywy z pod.roln.,leśn.i pod.lok.od os.fiz.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</si>
  <si>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</si>
  <si>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</si>
  <si>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</si>
  <si>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</si>
  <si>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</si>
  <si>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</si>
  <si>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0440</t>
  </si>
  <si>
    <t>Wpływy z opłaty miejscowej</t>
  </si>
  <si>
    <t>0480</t>
  </si>
  <si>
    <t>Wpływy z opłat za wydawanie zezwoleń alkoh.</t>
  </si>
  <si>
    <t>0500</t>
  </si>
  <si>
    <t>Podatek od czynności cywilnoprawnych</t>
  </si>
  <si>
    <t>0410</t>
  </si>
  <si>
    <t>Wpływy z opłaty skarbowej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</si>
  <si>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</si>
  <si>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</si>
  <si>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</si>
  <si>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</si>
  <si>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</si>
  <si>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</si>
  <si>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</si>
  <si>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</si>
  <si>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</si>
  <si>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</si>
  <si>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</si>
  <si>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</si>
  <si>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</si>
  <si>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</si>
  <si>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</si>
  <si>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Szkoły podstawowe</t>
  </si>
  <si>
    <t>0830</t>
  </si>
  <si>
    <t>Wpływy z usług</t>
  </si>
  <si>
    <t>2030</t>
  </si>
  <si>
    <t>Dotacje celowe z b.p. na realiz.zadań własnych</t>
  </si>
  <si>
    <t>Przedszkola</t>
  </si>
  <si>
    <t>OCHRONA ZDROWIA</t>
  </si>
  <si>
    <t>Dotacje celowe z b.p na realz.zad.zlec.</t>
  </si>
  <si>
    <t>POMOC SPOŁECZNA</t>
  </si>
  <si>
    <t>Świadczenia rodzinne oraz skł.ubezp.em.</t>
  </si>
  <si>
    <t>Dotacje celowe zb.p. na real.zadań zlec.</t>
  </si>
  <si>
    <t>Składki na ubezpieczenia zdrowotne</t>
  </si>
  <si>
    <t>Dotacje celowe z b.p.na realiz.zad.zlec.</t>
  </si>
  <si>
    <t>Dotacje celowe z b.p.na realiz.zad.własn.</t>
  </si>
  <si>
    <t>Zasiłki i pomoc w naturze oraz skł.ubezp.</t>
  </si>
  <si>
    <t>Dotacje celowe z b.p.na real.zadań własn.</t>
  </si>
  <si>
    <t>Zasiłki stałe</t>
  </si>
  <si>
    <t>Ośrodki pomocy społecznej</t>
  </si>
  <si>
    <t>Dotacje celowe z b.p.na realiz.zadań własn.</t>
  </si>
  <si>
    <t>Usługi opiekuńcze i specjalist.usł.opiek.</t>
  </si>
  <si>
    <t>GOSPODARKA KOMUNALNA I OCHR.ŚRODOW.</t>
  </si>
  <si>
    <t>Gospodarka ściekowa i ochrona wód</t>
  </si>
  <si>
    <t>Dotacje na wsłfinans.progr.realiz. ze śr.UE</t>
  </si>
  <si>
    <t xml:space="preserve">Środki  na dofin.inwest.pozyskane z innych żródeł </t>
  </si>
  <si>
    <t>Kultura i ochrona dziedzictwa narodowego</t>
  </si>
  <si>
    <t>Domy i ośrodki kultury</t>
  </si>
  <si>
    <t>Muzea</t>
  </si>
  <si>
    <t>DOCHODY  OGÓŁEM</t>
  </si>
  <si>
    <t xml:space="preserve">Wydatki budżetu gminy na 2010 rok   </t>
  </si>
  <si>
    <t>w złotych</t>
  </si>
  <si>
    <t>Nazwa</t>
  </si>
  <si>
    <t xml:space="preserve">Plan na 2010 r. 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</si>
  <si>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</si>
  <si>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</si>
  <si>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</si>
  <si>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</si>
  <si>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</si>
  <si>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</si>
  <si>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</si>
  <si>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</si>
  <si>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</si>
  <si>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</si>
  <si>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</si>
  <si>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</si>
  <si>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</si>
  <si>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</si>
  <si>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</si>
  <si>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ROLNICTWO</t>
  </si>
  <si>
    <t>Infrastruktura wodociąg.i sanit.wsi</t>
  </si>
  <si>
    <t>6050</t>
  </si>
  <si>
    <t>Wydatki inwestycyjne j.b.</t>
  </si>
  <si>
    <t>Finansow.progr.ze środk.poch. Z UE</t>
  </si>
  <si>
    <t>Współfin.progr.realiz.ze śr.bezzwr.UE</t>
  </si>
  <si>
    <t>Dotacje na inwest.dla zakł.budż.</t>
  </si>
  <si>
    <t>01030</t>
  </si>
  <si>
    <t>Izby rolnicze</t>
  </si>
  <si>
    <t>2850</t>
  </si>
  <si>
    <t>Wpłaty gmin na rzecz izb rolniczych</t>
  </si>
  <si>
    <t>WYTWARZ.I ZAOPATR.W ENERG.</t>
  </si>
  <si>
    <t>Dostarczanie wody</t>
  </si>
  <si>
    <t>Dotacje przedmiotowe</t>
  </si>
  <si>
    <t>600</t>
  </si>
  <si>
    <t>TRANSPORT I ŁĄCZNOŚĆ</t>
  </si>
  <si>
    <t>60016</t>
  </si>
  <si>
    <t>Dot.przek.dla pow.na zad.bież.</t>
  </si>
  <si>
    <t>4270</t>
  </si>
  <si>
    <t>Zakup usług remontowych</t>
  </si>
  <si>
    <t xml:space="preserve">Zakup pozostałych usług </t>
  </si>
  <si>
    <t>630</t>
  </si>
  <si>
    <t>TURYSTYKA</t>
  </si>
  <si>
    <t>63095</t>
  </si>
  <si>
    <t>4100</t>
  </si>
  <si>
    <t>Wynagrodz. agencyjno-prowiz.</t>
  </si>
  <si>
    <t>700</t>
  </si>
  <si>
    <t>70004</t>
  </si>
  <si>
    <t>Różne jedn.obsługi gosp.mieszk.</t>
  </si>
  <si>
    <t>4260</t>
  </si>
  <si>
    <t>Zakup energii</t>
  </si>
  <si>
    <t>4300</t>
  </si>
  <si>
    <t>70005</t>
  </si>
  <si>
    <t>Gospodarka gruntami i nieruchom.</t>
  </si>
  <si>
    <t>710</t>
  </si>
  <si>
    <t>DZIAŁALNOŚĆ USŁUGOWA</t>
  </si>
  <si>
    <t>71004</t>
  </si>
  <si>
    <t>Plany zagospodarowania przestrz.</t>
  </si>
  <si>
    <t>71035</t>
  </si>
  <si>
    <t>Cmentarze</t>
  </si>
  <si>
    <t>Dotacja przedm. dla zakł.budżet.</t>
  </si>
  <si>
    <t>750</t>
  </si>
  <si>
    <t>75011</t>
  </si>
  <si>
    <t>Urzędy wojewódzkie</t>
  </si>
  <si>
    <t>4010</t>
  </si>
  <si>
    <t>Wynagrodzenia osobowe</t>
  </si>
  <si>
    <t>4040</t>
  </si>
  <si>
    <t>Dodatkowe wynagrodzenie roczne</t>
  </si>
  <si>
    <t>4110</t>
  </si>
  <si>
    <t>Składki na ubezp.społeczne</t>
  </si>
  <si>
    <t>4120</t>
  </si>
  <si>
    <t>Składki na Fundusz Pracy</t>
  </si>
  <si>
    <t>Zakup materiałów i wyposażenia</t>
  </si>
  <si>
    <t>Zakup akcesoriów komputerowych</t>
  </si>
  <si>
    <t>75022</t>
  </si>
  <si>
    <t>Rada Gminy</t>
  </si>
  <si>
    <t>3030</t>
  </si>
  <si>
    <t>Różne wyd.na rzecz osób fizycz.</t>
  </si>
  <si>
    <t>4210</t>
  </si>
  <si>
    <t>4430</t>
  </si>
  <si>
    <t>Różne opłaty i składki</t>
  </si>
  <si>
    <t>75023</t>
  </si>
  <si>
    <t>Urzędy gmin</t>
  </si>
  <si>
    <t>Nagrody i wydatki nie zalicz.do wyn.</t>
  </si>
  <si>
    <t>4140</t>
  </si>
  <si>
    <t>Wpłaty na PFRON</t>
  </si>
  <si>
    <t>4170</t>
  </si>
  <si>
    <t>Wynagrodzenia bezosobowe</t>
  </si>
  <si>
    <t>4280</t>
  </si>
  <si>
    <t>Zakup usług zdrowotnych</t>
  </si>
  <si>
    <t>4350</t>
  </si>
  <si>
    <t>Zakup usług internet.</t>
  </si>
  <si>
    <t>4360</t>
  </si>
  <si>
    <t>Opł.z tyt.usł.telek.telefonii komórk.</t>
  </si>
  <si>
    <t>4370</t>
  </si>
  <si>
    <t>Opł.z tyt.usł.telek.telefonii stacjon.</t>
  </si>
  <si>
    <t>4410</t>
  </si>
  <si>
    <t>Podróże służbowe krajowe</t>
  </si>
  <si>
    <t>4440</t>
  </si>
  <si>
    <t>Odpisy na zfśś</t>
  </si>
  <si>
    <t>4700</t>
  </si>
  <si>
    <t>Szkolenia pracowników</t>
  </si>
  <si>
    <t>4740</t>
  </si>
  <si>
    <t>Zakup mat.papier.do sprz.drukar.</t>
  </si>
  <si>
    <t>4750</t>
  </si>
  <si>
    <t>4530</t>
  </si>
  <si>
    <t>Podatek od tow.i usług VAT</t>
  </si>
  <si>
    <t>75075</t>
  </si>
  <si>
    <t>Promocja jedn.samorz.teryt.</t>
  </si>
  <si>
    <t>75095</t>
  </si>
  <si>
    <t>Wynagrodzenia agencyj.-prowizyjne</t>
  </si>
  <si>
    <t>751</t>
  </si>
  <si>
    <t>URZĘDY NACZ.ORGANÓW WŁ.</t>
  </si>
  <si>
    <t>75101</t>
  </si>
  <si>
    <t>Urzędy naczeln.organów władzy</t>
  </si>
  <si>
    <t>754</t>
  </si>
  <si>
    <t>BEZP.PUBL. I OCHR.P.POŻAR.</t>
  </si>
  <si>
    <t>75405</t>
  </si>
  <si>
    <t>Komendy powiatowe policji</t>
  </si>
  <si>
    <t>3000</t>
  </si>
  <si>
    <t>Wpłaty jednostek na fund.celowy</t>
  </si>
  <si>
    <t>Komendy powiatowe PSP</t>
  </si>
  <si>
    <t>Dot. przek.dla pow. na zak. inwest.</t>
  </si>
  <si>
    <t>75412</t>
  </si>
  <si>
    <t>Ochotnicze straże pożarne</t>
  </si>
  <si>
    <t>2820</t>
  </si>
  <si>
    <t>Dotacje cel. na fin.zad.zlec.stowarz.</t>
  </si>
  <si>
    <t>75414</t>
  </si>
  <si>
    <t>75421</t>
  </si>
  <si>
    <t>Zarządzanie kryzysowe</t>
  </si>
  <si>
    <t>757</t>
  </si>
  <si>
    <t>OBSŁUGA DŁUGU PUBLICZ.</t>
  </si>
  <si>
    <t>75702</t>
  </si>
  <si>
    <t>Obsługa kredytów i pożyczek j.s.t.</t>
  </si>
  <si>
    <t>8070</t>
  </si>
  <si>
    <t>Odsetki od kred.i pożyczek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</si>
  <si>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</si>
  <si>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</si>
  <si>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</si>
  <si>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</si>
  <si>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</si>
  <si>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</si>
  <si>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</si>
  <si>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3020</t>
  </si>
  <si>
    <t>4240</t>
  </si>
  <si>
    <t>Zakup pomocy dydaktycznych</t>
  </si>
  <si>
    <t>Zakup usług dostępu do sieci inter.</t>
  </si>
  <si>
    <t>80103</t>
  </si>
  <si>
    <t>Oddziały przedszk.w szk.podst.</t>
  </si>
  <si>
    <t>80104</t>
  </si>
  <si>
    <t>2310</t>
  </si>
  <si>
    <t>Dot.cel.przek.na zad.na podst.poroz.</t>
  </si>
  <si>
    <t>4220</t>
  </si>
  <si>
    <t>Zakup środków żywności</t>
  </si>
  <si>
    <t>Zakup mater. papiern.do sprz.druk</t>
  </si>
  <si>
    <t>80110</t>
  </si>
  <si>
    <t xml:space="preserve"> </t>
  </si>
  <si>
    <t>Gimnazja</t>
  </si>
  <si>
    <t>80113</t>
  </si>
  <si>
    <t>Dowożenie uczniów do szkół</t>
  </si>
  <si>
    <t>80114</t>
  </si>
  <si>
    <t>Zespoły obsługi ekon.-adm.szkół</t>
  </si>
  <si>
    <t>80146</t>
  </si>
  <si>
    <t>Dokształcanie i doskon.nauczycieli</t>
  </si>
  <si>
    <t>80195</t>
  </si>
  <si>
    <t>851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</si>
  <si>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</si>
  <si>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</si>
  <si>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</si>
  <si>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</si>
  <si>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</si>
  <si>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</si>
  <si>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852</t>
  </si>
  <si>
    <t>85202</t>
  </si>
  <si>
    <t>Domy  Pomocy Społecznej</t>
  </si>
  <si>
    <t>3110</t>
  </si>
  <si>
    <t>Świadczenia społeczne</t>
  </si>
  <si>
    <t>85212</t>
  </si>
  <si>
    <t>Świadczenia rodzinne</t>
  </si>
  <si>
    <t>Zkup pozostałych usług</t>
  </si>
  <si>
    <t>85213</t>
  </si>
  <si>
    <t>Składki na ubezp. zdrowotne</t>
  </si>
  <si>
    <t>85214</t>
  </si>
  <si>
    <t>Zasiłki i pomoc w naturze</t>
  </si>
  <si>
    <t>85215</t>
  </si>
  <si>
    <t>Dodatki mieszkaniowe</t>
  </si>
  <si>
    <t>85219</t>
  </si>
  <si>
    <t>Opłaty z tyt.usł.telef.komórk.</t>
  </si>
  <si>
    <t>85228</t>
  </si>
  <si>
    <t>Usługi opiekuńcze</t>
  </si>
  <si>
    <t>85295</t>
  </si>
  <si>
    <t>GOSP.KOM.I OCHRONA ŚROD.</t>
  </si>
  <si>
    <t>90001</t>
  </si>
  <si>
    <t>Gospodarka ściekowa i ochr.wód</t>
  </si>
  <si>
    <t>90002</t>
  </si>
  <si>
    <t>Gospodarka odpadami</t>
  </si>
  <si>
    <t>Wyd. na zakup akcji</t>
  </si>
  <si>
    <t>90003</t>
  </si>
  <si>
    <t>Oczyszczanie miast i wsi</t>
  </si>
  <si>
    <t>Dotacje przedmitowe dla zakł.budżet.</t>
  </si>
  <si>
    <t>90004</t>
  </si>
  <si>
    <t>Utrzymanie zieleni w gminach</t>
  </si>
  <si>
    <t>Dotacje przedmiotowe dla zakł.budż.</t>
  </si>
  <si>
    <t>90013</t>
  </si>
  <si>
    <t>Schroniska dla zwierząt</t>
  </si>
  <si>
    <t>90015</t>
  </si>
  <si>
    <t>Oświetlenie ulic, placów i dróg</t>
  </si>
  <si>
    <t>90095</t>
  </si>
  <si>
    <t>921</t>
  </si>
  <si>
    <t>KULTURA I OCHR.DZIEDZ.NAROD.</t>
  </si>
  <si>
    <t>92109</t>
  </si>
  <si>
    <t>Domy,ośrod.kult., świetlice i kluby</t>
  </si>
  <si>
    <t>2480</t>
  </si>
  <si>
    <t>Dotacja podm.dla samorz.instyt.kult.</t>
  </si>
  <si>
    <t>92116</t>
  </si>
  <si>
    <t>Biblioteki</t>
  </si>
  <si>
    <t xml:space="preserve">Muzea </t>
  </si>
  <si>
    <t>926</t>
  </si>
  <si>
    <t>KULTURA FIZYCZNA I SPORT</t>
  </si>
  <si>
    <t>92605</t>
  </si>
  <si>
    <t>Zadania w zakr.kult.fiz.i sportu</t>
  </si>
  <si>
    <t>92601</t>
  </si>
  <si>
    <t>Obiekty sportowe</t>
  </si>
  <si>
    <t>92695</t>
  </si>
  <si>
    <t>Ogółem wydatki</t>
  </si>
  <si>
    <t xml:space="preserve">Limity wydatków na wieloletnie programy inwestycyjne w latach 2010-2012   </t>
  </si>
  <si>
    <t xml:space="preserve">        </t>
  </si>
  <si>
    <t>Lp.</t>
  </si>
  <si>
    <t>Rozdz.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</si>
  <si>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</si>
  <si>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</si>
  <si>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</si>
  <si>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</si>
  <si>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2010 (8+9+10+11)</t>
  </si>
  <si>
    <t>w tym źródła finansowania</t>
  </si>
  <si>
    <t>2012 i dalej</t>
  </si>
  <si>
    <t>dochody własne j.s.t.</t>
  </si>
  <si>
    <t>kredyty
i pożyczki</t>
  </si>
  <si>
    <t>środki pochodzące z innych  źr.*</t>
  </si>
  <si>
    <t>środki wymienione
w art. 5 ust. 1 pkt 2 i 3 u.f.p.</t>
  </si>
  <si>
    <t>900</t>
  </si>
  <si>
    <t>Kanalizacja sanitarna m.Brejdyny</t>
  </si>
  <si>
    <t>UG Piecki</t>
  </si>
  <si>
    <t>Kanalizacja sanitarna w m.Szklarnia-m.Krzywy Róg -m. Rutkowo-m.Głogno-m.Dłużec</t>
  </si>
  <si>
    <t>Kanalizacja sanitarna w m. Krutyń, m. Krutyński Piecek, m. Zielony Lasek, m. Zgon, wraz z kolektorem przesyłowym do m. Piecki, oraz budowa zbiorowego zaopatrzenia w wodę m. Zgon</t>
  </si>
  <si>
    <t>Rozbudowa i przebudowa oczyszczalni ścieków w Pieckach</t>
  </si>
  <si>
    <t xml:space="preserve">Zbiorowe zaopatrzenie w wodę  m. Zyzdrojowa Wola, m. Zyzdrojowy Piecek, m. Krawno, m. Babięta  </t>
  </si>
  <si>
    <t xml:space="preserve">Przebudowa drogi  gminnej w m. Piecki (ul. Nowa i jej przedłużenie w kierunku Brejdyn)  na  odcinku o dł. ok. 1,5km. </t>
  </si>
  <si>
    <t>Przebudowa drogi  gminnej w m. Goleń  na  odcinku o dł. 0,5km</t>
  </si>
  <si>
    <t>Zagospodarowanie terenu k/Urzędu Gminy Piecki</t>
  </si>
  <si>
    <t>Budowa sali gimnastycznej przy SP w Nawiadach</t>
  </si>
  <si>
    <t>Budowa przedszkola w Pieckach</t>
  </si>
  <si>
    <t>Rozbudowa składowiska odpadów komunalnych w Linowie</t>
  </si>
  <si>
    <t>Przebudowa ul. Spacerowej w Pieckach</t>
  </si>
  <si>
    <t>Urządzenie plaży wiejskiej nad jez. Wągiel w Pieckach</t>
  </si>
  <si>
    <t>92118</t>
  </si>
  <si>
    <t>Utworzenie muzeum "Zagroda Mazurska"</t>
  </si>
  <si>
    <t>Kanalizacja sanitarna Czaszkowo-Piecki wraz z dokumentacją</t>
  </si>
  <si>
    <t>Ogółem</t>
  </si>
  <si>
    <t>x</t>
  </si>
  <si>
    <t xml:space="preserve">Zadania inwestycyjne w 2010 roku      </t>
  </si>
  <si>
    <t xml:space="preserve">    </t>
  </si>
  <si>
    <t>§**</t>
  </si>
  <si>
    <t>Nazwa zadania inwestycyjnego</t>
  </si>
  <si>
    <t>środki pochodzące
z innych  źródeł*</t>
  </si>
  <si>
    <t>1.</t>
  </si>
  <si>
    <t>Budowa wiaty przystankowej w m. Głogno</t>
  </si>
  <si>
    <t>2.</t>
  </si>
  <si>
    <t>Budowa wiaty przystankowej w m. Rosocha</t>
  </si>
  <si>
    <t>Budowa sanitariatów w m. Krutyń</t>
  </si>
  <si>
    <t>Budowa placu zabaw  na os. 35-lecia PRL  w Pieckach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</si>
  <si>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</si>
  <si>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</si>
  <si>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</si>
  <si>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</si>
  <si>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Wydatki* na programy i projekty realizowane ze środków pochodzących z funduszy strukturalnych i Funduszu Spójności oraz pozostałe środki pochodzące ze źródeł zagranicznych nie podlegających zwrotowi.        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</si>
  <si>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</si>
  <si>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</si>
  <si>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</si>
  <si>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</si>
  <si>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</si>
  <si>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</si>
  <si>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2010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</si>
  <si>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</si>
  <si>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</si>
  <si>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</si>
  <si>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</si>
  <si>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</si>
  <si>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</si>
  <si>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</si>
  <si>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</si>
  <si>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</si>
  <si>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</si>
  <si>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</si>
  <si>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</si>
  <si>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</si>
  <si>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 xml:space="preserve"> Regionalny Program Operacyjny Warmia i Mazury na lata 2007-2013. Nazwa projektu: Kanalizacja sanitarna m. Brejdyny</t>
  </si>
  <si>
    <t>Priorytet:</t>
  </si>
  <si>
    <t>Działanie:</t>
  </si>
  <si>
    <t>Nazwa projektu:</t>
  </si>
  <si>
    <t>Razem wydatki:</t>
  </si>
  <si>
    <t>900-90001</t>
  </si>
  <si>
    <t>z tego: 2010 r.</t>
  </si>
  <si>
    <t>2011 r.</t>
  </si>
  <si>
    <t>1.2</t>
  </si>
  <si>
    <t>Regionalny Program Operacyjny Warmia i Mazury na lata 2007-2013. Nazwa projektu: Kanalizacja sanitarna m. Szklarnia, K. Róg, Rutkowo, Glógno, Dłużec</t>
  </si>
  <si>
    <t>2012 r.</t>
  </si>
  <si>
    <t>2013 r.***</t>
  </si>
  <si>
    <t>1.3</t>
  </si>
  <si>
    <t>Regionalny Program Operacyjny Warmia i Mazury na lata 2007-2013. Nazwa projektu: Kanalizacja sanitarna m.Krutyń, Krutyński Piecek, Zielony Lasek, Zgon</t>
  </si>
  <si>
    <t>1.4</t>
  </si>
  <si>
    <t>Regionalny Program Operacyjny Warmia i Mazury na lata 2007-2013. Nazwa projektu: Rozbudowa i przebudowa oczyszczalni ścieków w Pieckach</t>
  </si>
  <si>
    <t>2011r.</t>
  </si>
  <si>
    <t>1.5</t>
  </si>
  <si>
    <t>Regionalny Program Operacyjny Warmia i Mazury na lata 2007-2013. Nazwa projektu: Przebudowa drogi gminnej w m. Piecki (ul. Nowa)</t>
  </si>
  <si>
    <t>600-60016</t>
  </si>
  <si>
    <t>1.6</t>
  </si>
  <si>
    <t>Regionalny Program Operacyjny Warmia i Mazury na lata 2007-2013. Nazwa projektu: Urządzenie plaży wiejskiej naa jez. Wągiel w Pieckach</t>
  </si>
  <si>
    <t>900-90095</t>
  </si>
  <si>
    <t>1.7</t>
  </si>
  <si>
    <t>Regionalny Program Operacyjny Warmia i Mazury na lata 2007-2013. Nazwa projektu: Kanalizacja sanitarna Czaszkowo-Piecki</t>
  </si>
  <si>
    <t>z tego: 2010r.</t>
  </si>
  <si>
    <t>2012 r.***</t>
  </si>
  <si>
    <t>Wydatki bieżące razem:</t>
  </si>
  <si>
    <t>2.1</t>
  </si>
  <si>
    <t>z tego: 2009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</si>
  <si>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</si>
  <si>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</si>
  <si>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</si>
  <si>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</si>
  <si>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</si>
  <si>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2012 do wykorzystania fakultatywnego</t>
  </si>
  <si>
    <t xml:space="preserve">Dochody i wydatki związane z realizacją zadań z zakresu administracji rządowej i innych zadań zleconych odrębnymi ustawami w 2010 r. </t>
  </si>
  <si>
    <t>§*</t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</si>
  <si>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</si>
  <si>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</si>
  <si>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</si>
  <si>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</si>
  <si>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</si>
  <si>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</si>
  <si>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</si>
  <si>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t xml:space="preserve">       Ogółem                  3 347 087</t>
  </si>
  <si>
    <t>Informacje uzupełniające:</t>
  </si>
  <si>
    <t xml:space="preserve">Dochody budżetu państwa związane z realizacją </t>
  </si>
  <si>
    <t>zadań zleconych:</t>
  </si>
  <si>
    <t xml:space="preserve">Dz. 852. rozdz. 85212 par. 2350    -  22 253 zł </t>
  </si>
  <si>
    <t>Dochody i wydatki związane z realizacją zadań realizowanych na podstawie umów lub porozumień między jednostkami samorządu terytorialnego w 2010 r.</t>
  </si>
  <si>
    <t>Dochody
ogółem</t>
  </si>
  <si>
    <t>dotacje</t>
  </si>
  <si>
    <t>1 dziecko x 307,50 x 11 m-cy = 3 382,50</t>
  </si>
  <si>
    <t xml:space="preserve"> Przychody i rozchody budżetu w 2010 r.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</si>
  <si>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</si>
  <si>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</si>
  <si>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</si>
  <si>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</si>
  <si>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</si>
  <si>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</si>
  <si>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</si>
  <si>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</si>
  <si>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</si>
  <si>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</si>
  <si>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</si>
  <si>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</si>
  <si>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</si>
  <si>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</si>
  <si>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</si>
  <si>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</si>
  <si>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</si>
  <si>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</si>
  <si>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</si>
  <si>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</si>
  <si>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</si>
  <si>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</si>
  <si>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</si>
  <si>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</si>
  <si>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</si>
  <si>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</si>
  <si>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</si>
  <si>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</si>
  <si>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</si>
  <si>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</si>
  <si>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</si>
  <si>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</si>
  <si>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</si>
  <si>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</si>
  <si>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</si>
  <si>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</si>
  <si>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</si>
  <si>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</si>
  <si>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</si>
  <si>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</si>
  <si>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</si>
  <si>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</si>
  <si>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</si>
  <si>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</si>
  <si>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</si>
  <si>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</si>
  <si>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</si>
  <si>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</si>
  <si>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</si>
  <si>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Zestawienie planowanych kwot dotacji udzielanych z budżetu jst, realizowanych przez podmioty należące i nienależące do sektora finansów publicznych w 2010 r.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</si>
  <si>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</si>
  <si>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</si>
  <si>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</si>
  <si>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</si>
  <si>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</si>
  <si>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</si>
  <si>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Bieżące utrzymanie cmentarzy komunalnych</t>
  </si>
  <si>
    <t xml:space="preserve">2. </t>
  </si>
  <si>
    <t xml:space="preserve">Bieżące utryzmanie przystanków </t>
  </si>
  <si>
    <t xml:space="preserve">3. </t>
  </si>
  <si>
    <t>Utrzymanie zieleni na terenach komunalnych</t>
  </si>
  <si>
    <t>Sprzątanie i bieżące naprawy chodników</t>
  </si>
  <si>
    <t xml:space="preserve">5.  </t>
  </si>
  <si>
    <t>Utwardzenie placu przed budynkiem ZGKiM Piecki</t>
  </si>
  <si>
    <t>Dotacja na działalność domu kultury</t>
  </si>
  <si>
    <t xml:space="preserve"> Utrzymanie świetlic wiejskich oraz zajęcia świetlic.</t>
  </si>
  <si>
    <t>Dotacja na ddziałalność biblioteki publ. w Pieckach</t>
  </si>
  <si>
    <t>Dotacje dla podmiotów niezaliczanych do sektora finansów publicznych</t>
  </si>
  <si>
    <t xml:space="preserve">Zadania w zakresie ochrony p.pożarowej </t>
  </si>
  <si>
    <t>10.</t>
  </si>
  <si>
    <r>
      <t>Z</t>
    </r>
    <r>
      <rPr>
        <sz val="10"/>
        <rFont val="Arial CE"/>
        <family val="2"/>
      </rPr>
      <t>adania w zakresie kultury fizycznej</t>
    </r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</si>
  <si>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</si>
  <si>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Plan przychodów i wydatków zakładów budżetowych, gospodarstw pomocniczych</t>
  </si>
  <si>
    <t xml:space="preserve"> oraz dochodów i wydatków rachunków dochodów własnych na 2010 r.    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</si>
  <si>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</si>
  <si>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</si>
  <si>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</si>
  <si>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</si>
  <si>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</si>
  <si>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Rozliczenie z budżetem z tytułu wpłat nadwyżek środków za 2009 r.</t>
  </si>
  <si>
    <t>ogółem</t>
  </si>
  <si>
    <t>w tym: wpłata do budżetu</t>
  </si>
  <si>
    <t>dotacje z budżetu***</t>
  </si>
  <si>
    <t>§265, §266</t>
  </si>
  <si>
    <t>inwestycje</t>
  </si>
  <si>
    <t>Zakłady budżetowe</t>
  </si>
  <si>
    <t>ZGKiM Piecki</t>
  </si>
  <si>
    <t>II.</t>
  </si>
  <si>
    <t>Gospodarstwa pomocnicze</t>
  </si>
  <si>
    <t>III.</t>
  </si>
  <si>
    <t>Rachunki dochodów własnych jednostek budżetowych</t>
  </si>
  <si>
    <t>SP Piecki</t>
  </si>
  <si>
    <t>SP Nawiady</t>
  </si>
  <si>
    <t>SP Krutyń</t>
  </si>
  <si>
    <t>SP Dłużec</t>
  </si>
  <si>
    <t>SP Stare Kiełbonki</t>
  </si>
  <si>
    <t>Gimnazjum Piecki</t>
  </si>
  <si>
    <t>Samorządowe Przedszkole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</si>
  <si>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</si>
  <si>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</si>
  <si>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</si>
  <si>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</si>
  <si>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Plan przychodów i wydatków Gminnego Funduszu</t>
  </si>
  <si>
    <t>Ochrony Środowiska i Gospodarki Wodnej</t>
  </si>
  <si>
    <t>Plan na 2010 r.</t>
  </si>
  <si>
    <t>Stan środków obrotowych na początek roku</t>
  </si>
  <si>
    <t>Przychody</t>
  </si>
  <si>
    <t>wpływy z różnych opłat  - ( par. 0690)</t>
  </si>
  <si>
    <t>przelewy redystrybucyjne - (par. 2960)</t>
  </si>
  <si>
    <t>Wydatki majątkowe</t>
  </si>
  <si>
    <t>IV.</t>
  </si>
  <si>
    <t>Stan środków obrotowych na koniec roku</t>
  </si>
  <si>
    <t>Prognoza kwoty długu gminy na rok 2010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</si>
  <si>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</si>
  <si>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</si>
  <si>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</si>
  <si>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</si>
  <si>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</si>
  <si>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</si>
  <si>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31.12.2009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</si>
  <si>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</si>
  <si>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</si>
  <si>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</si>
  <si>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</si>
  <si>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</si>
  <si>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</si>
  <si>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</si>
  <si>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</si>
  <si>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</si>
  <si>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</si>
  <si>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</si>
  <si>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</si>
  <si>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</si>
  <si>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2009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</si>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</sst>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@"/>
    <numFmt numFmtId="167" formatCode="#,##0.00"/>
    <numFmt numFmtId="168" formatCode="0.00"/>
    <numFmt numFmtId="169" formatCode="0"/>
    <numFmt numFmtId="170" formatCode="_-* #,##0.00&quot; zł&quot;_-;\-* #,##0.00&quot; zł&quot;_-;_-* \-??&quot; zł&quot;_-;_-@_-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i/>
      <sz val="12"/>
      <color indexed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name val="Arial CE"/>
      <family val="2"/>
    </font>
    <font>
      <b/>
      <sz val="14"/>
      <name val="Arial"/>
      <family val="2"/>
    </font>
    <font>
      <i/>
      <vertAlign val="superscript"/>
      <sz val="10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i/>
      <u val="single"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474">
    <xf numFmtId="164" fontId="0" fillId="0" borderId="0" xfId="0" applyAlignment="1">
      <alignment/>
    </xf>
    <xf numFmtId="164" fontId="0" fillId="0" borderId="10" xfId="0" applyBorder="1" applyAlignment="1">
      <alignment/>
    </xf>
    <xf numFmtId="165" fontId="0" fillId="0" borderId="11" xfId="0" applyNumberFormat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2" fillId="20" borderId="10" xfId="0" applyFont="1" applyFill="1" applyBorder="1" applyAlignment="1">
      <alignment horizontal="center" vertical="center"/>
    </xf>
    <xf numFmtId="164" fontId="22" fillId="20" borderId="12" xfId="0" applyFont="1" applyFill="1" applyBorder="1" applyAlignment="1">
      <alignment horizontal="center" vertical="center"/>
    </xf>
    <xf numFmtId="166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NumberFormat="1" applyFont="1" applyFill="1" applyBorder="1" applyAlignment="1">
      <alignment horizontal="center"/>
    </xf>
    <xf numFmtId="165" fontId="0" fillId="20" borderId="13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5" fontId="22" fillId="20" borderId="13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23" fillId="0" borderId="10" xfId="0" applyFont="1" applyBorder="1" applyAlignment="1">
      <alignment horizontal="center" vertical="center"/>
    </xf>
    <xf numFmtId="164" fontId="23" fillId="0" borderId="12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6" fontId="22" fillId="24" borderId="14" xfId="0" applyNumberFormat="1" applyFont="1" applyFill="1" applyBorder="1" applyAlignment="1">
      <alignment horizontal="center"/>
    </xf>
    <xf numFmtId="164" fontId="22" fillId="24" borderId="10" xfId="0" applyFont="1" applyFill="1" applyBorder="1" applyAlignment="1">
      <alignment horizontal="center" vertical="center"/>
    </xf>
    <xf numFmtId="164" fontId="22" fillId="24" borderId="12" xfId="0" applyFont="1" applyFill="1" applyBorder="1" applyAlignment="1">
      <alignment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22" fillId="0" borderId="10" xfId="0" applyNumberFormat="1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vertical="center"/>
    </xf>
    <xf numFmtId="165" fontId="22" fillId="20" borderId="10" xfId="0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0" xfId="0" applyFont="1" applyBorder="1" applyAlignment="1">
      <alignment vertic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22" fillId="0" borderId="10" xfId="0" applyFont="1" applyBorder="1" applyAlignment="1">
      <alignment vertical="center"/>
    </xf>
    <xf numFmtId="166" fontId="22" fillId="24" borderId="15" xfId="0" applyNumberFormat="1" applyFont="1" applyFill="1" applyBorder="1" applyAlignment="1">
      <alignment horizontal="center"/>
    </xf>
    <xf numFmtId="166" fontId="22" fillId="24" borderId="10" xfId="0" applyNumberFormat="1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vertical="center"/>
    </xf>
    <xf numFmtId="164" fontId="0" fillId="0" borderId="10" xfId="0" applyBorder="1" applyAlignment="1">
      <alignment horizontal="center"/>
    </xf>
    <xf numFmtId="164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22" fillId="24" borderId="10" xfId="0" applyFont="1" applyFill="1" applyBorder="1" applyAlignment="1">
      <alignment horizontal="center"/>
    </xf>
    <xf numFmtId="164" fontId="22" fillId="24" borderId="10" xfId="0" applyFont="1" applyFill="1" applyBorder="1" applyAlignment="1">
      <alignment vertical="center" wrapText="1"/>
    </xf>
    <xf numFmtId="166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22" fillId="0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64" fontId="0" fillId="24" borderId="10" xfId="0" applyFill="1" applyBorder="1" applyAlignment="1">
      <alignment horizontal="center" vertical="center"/>
    </xf>
    <xf numFmtId="166" fontId="0" fillId="24" borderId="10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2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15" xfId="0" applyBorder="1" applyAlignment="1">
      <alignment horizontal="center"/>
    </xf>
    <xf numFmtId="164" fontId="22" fillId="0" borderId="10" xfId="0" applyFont="1" applyBorder="1" applyAlignment="1">
      <alignment horizontal="left"/>
    </xf>
    <xf numFmtId="166" fontId="0" fillId="0" borderId="16" xfId="0" applyNumberFormat="1" applyBorder="1" applyAlignment="1">
      <alignment horizontal="center" vertical="center"/>
    </xf>
    <xf numFmtId="164" fontId="22" fillId="0" borderId="15" xfId="0" applyFont="1" applyBorder="1" applyAlignment="1">
      <alignment vertical="center"/>
    </xf>
    <xf numFmtId="165" fontId="22" fillId="20" borderId="15" xfId="0" applyNumberFormat="1" applyFont="1" applyFill="1" applyBorder="1" applyAlignment="1">
      <alignment horizontal="center" vertical="center"/>
    </xf>
    <xf numFmtId="165" fontId="22" fillId="20" borderId="15" xfId="0" applyNumberFormat="1" applyFont="1" applyFill="1" applyBorder="1" applyAlignment="1">
      <alignment horizontal="center"/>
    </xf>
    <xf numFmtId="164" fontId="0" fillId="0" borderId="17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/>
    </xf>
    <xf numFmtId="164" fontId="24" fillId="11" borderId="18" xfId="0" applyFont="1" applyFill="1" applyBorder="1" applyAlignment="1">
      <alignment horizontal="center" vertical="center"/>
    </xf>
    <xf numFmtId="165" fontId="25" fillId="11" borderId="18" xfId="0" applyNumberFormat="1" applyFont="1" applyFill="1" applyBorder="1" applyAlignment="1">
      <alignment horizontal="center" vertical="center"/>
    </xf>
    <xf numFmtId="164" fontId="22" fillId="0" borderId="0" xfId="0" applyFont="1" applyBorder="1" applyAlignment="1">
      <alignment/>
    </xf>
    <xf numFmtId="164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5" fontId="24" fillId="0" borderId="0" xfId="0" applyNumberFormat="1" applyFont="1" applyBorder="1" applyAlignment="1">
      <alignment horizontal="right" vertical="center"/>
    </xf>
    <xf numFmtId="164" fontId="0" fillId="0" borderId="0" xfId="0" applyAlignment="1">
      <alignment vertical="center"/>
    </xf>
    <xf numFmtId="164" fontId="22" fillId="0" borderId="0" xfId="0" applyFont="1" applyAlignment="1">
      <alignment vertical="center"/>
    </xf>
    <xf numFmtId="167" fontId="22" fillId="0" borderId="0" xfId="0" applyNumberFormat="1" applyFont="1" applyAlignment="1">
      <alignment vertical="center"/>
    </xf>
    <xf numFmtId="164" fontId="26" fillId="0" borderId="0" xfId="0" applyFont="1" applyBorder="1" applyAlignment="1">
      <alignment/>
    </xf>
    <xf numFmtId="166" fontId="0" fillId="0" borderId="0" xfId="0" applyNumberForma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27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vertical="center"/>
    </xf>
    <xf numFmtId="166" fontId="28" fillId="20" borderId="10" xfId="0" applyNumberFormat="1" applyFont="1" applyFill="1" applyBorder="1" applyAlignment="1">
      <alignment horizontal="center" vertical="center" wrapText="1"/>
    </xf>
    <xf numFmtId="164" fontId="28" fillId="20" borderId="10" xfId="0" applyNumberFormat="1" applyFont="1" applyFill="1" applyBorder="1" applyAlignment="1">
      <alignment horizontal="center" vertical="center" wrapText="1"/>
    </xf>
    <xf numFmtId="164" fontId="28" fillId="20" borderId="13" xfId="0" applyFont="1" applyFill="1" applyBorder="1" applyAlignment="1">
      <alignment horizontal="center" vertical="center" wrapText="1"/>
    </xf>
    <xf numFmtId="164" fontId="28" fillId="20" borderId="10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5" fontId="28" fillId="20" borderId="12" xfId="0" applyNumberFormat="1" applyFont="1" applyFill="1" applyBorder="1" applyAlignment="1">
      <alignment horizontal="center" vertical="center" wrapText="1"/>
    </xf>
    <xf numFmtId="165" fontId="1" fillId="20" borderId="19" xfId="0" applyNumberFormat="1" applyFont="1" applyFill="1" applyBorder="1" applyAlignment="1">
      <alignment horizontal="center"/>
    </xf>
    <xf numFmtId="168" fontId="28" fillId="20" borderId="13" xfId="0" applyNumberFormat="1" applyFont="1" applyFill="1" applyBorder="1" applyAlignment="1">
      <alignment horizontal="center" vertical="center" wrapText="1"/>
    </xf>
    <xf numFmtId="165" fontId="28" fillId="20" borderId="10" xfId="0" applyNumberFormat="1" applyFont="1" applyFill="1" applyBorder="1" applyAlignment="1">
      <alignment horizontal="center" vertical="center" wrapText="1"/>
    </xf>
    <xf numFmtId="165" fontId="28" fillId="20" borderId="20" xfId="0" applyNumberFormat="1" applyFont="1" applyFill="1" applyBorder="1" applyAlignment="1">
      <alignment horizontal="center" vertical="center" wrapText="1"/>
    </xf>
    <xf numFmtId="165" fontId="28" fillId="20" borderId="21" xfId="0" applyNumberFormat="1" applyFont="1" applyFill="1" applyBorder="1" applyAlignment="1">
      <alignment horizontal="center" vertical="center" wrapText="1"/>
    </xf>
    <xf numFmtId="164" fontId="28" fillId="20" borderId="20" xfId="0" applyFont="1" applyFill="1" applyBorder="1" applyAlignment="1">
      <alignment horizontal="center" vertical="center" wrapText="1"/>
    </xf>
    <xf numFmtId="166" fontId="29" fillId="25" borderId="20" xfId="0" applyNumberFormat="1" applyFont="1" applyFill="1" applyBorder="1" applyAlignment="1">
      <alignment horizontal="center" vertical="center" wrapText="1"/>
    </xf>
    <xf numFmtId="164" fontId="29" fillId="25" borderId="20" xfId="0" applyNumberFormat="1" applyFont="1" applyFill="1" applyBorder="1" applyAlignment="1">
      <alignment horizontal="center" vertical="center" wrapText="1"/>
    </xf>
    <xf numFmtId="166" fontId="29" fillId="25" borderId="22" xfId="0" applyNumberFormat="1" applyFont="1" applyFill="1" applyBorder="1" applyAlignment="1">
      <alignment horizontal="center" vertical="center" wrapText="1"/>
    </xf>
    <xf numFmtId="164" fontId="29" fillId="25" borderId="20" xfId="0" applyFont="1" applyFill="1" applyBorder="1" applyAlignment="1">
      <alignment horizontal="center" vertical="center" wrapText="1"/>
    </xf>
    <xf numFmtId="165" fontId="29" fillId="0" borderId="20" xfId="0" applyNumberFormat="1" applyFont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167" fontId="28" fillId="22" borderId="10" xfId="0" applyNumberFormat="1" applyFont="1" applyFill="1" applyBorder="1" applyAlignment="1">
      <alignment vertical="top" wrapText="1"/>
    </xf>
    <xf numFmtId="164" fontId="28" fillId="22" borderId="10" xfId="0" applyNumberFormat="1" applyFont="1" applyFill="1" applyBorder="1" applyAlignment="1">
      <alignment vertical="top" wrapText="1"/>
    </xf>
    <xf numFmtId="167" fontId="30" fillId="22" borderId="13" xfId="0" applyNumberFormat="1" applyFont="1" applyFill="1" applyBorder="1" applyAlignment="1">
      <alignment vertical="top" wrapText="1"/>
    </xf>
    <xf numFmtId="165" fontId="28" fillId="22" borderId="10" xfId="0" applyNumberFormat="1" applyFont="1" applyFill="1" applyBorder="1" applyAlignment="1">
      <alignment horizontal="center" vertical="top" wrapText="1"/>
    </xf>
    <xf numFmtId="165" fontId="1" fillId="22" borderId="10" xfId="0" applyNumberFormat="1" applyFont="1" applyFill="1" applyBorder="1" applyAlignment="1">
      <alignment horizontal="center" vertical="top" wrapText="1"/>
    </xf>
    <xf numFmtId="164" fontId="1" fillId="22" borderId="10" xfId="0" applyFont="1" applyFill="1" applyBorder="1" applyAlignment="1">
      <alignment horizontal="center" vertical="top" wrapText="1"/>
    </xf>
    <xf numFmtId="164" fontId="1" fillId="22" borderId="10" xfId="0" applyFont="1" applyFill="1" applyBorder="1" applyAlignment="1">
      <alignment vertical="top" wrapText="1"/>
    </xf>
    <xf numFmtId="164" fontId="1" fillId="22" borderId="0" xfId="0" applyFont="1" applyFill="1" applyAlignment="1">
      <alignment/>
    </xf>
    <xf numFmtId="167" fontId="28" fillId="20" borderId="10" xfId="0" applyNumberFormat="1" applyFont="1" applyFill="1" applyBorder="1" applyAlignment="1">
      <alignment vertical="top" wrapText="1"/>
    </xf>
    <xf numFmtId="164" fontId="28" fillId="20" borderId="10" xfId="0" applyNumberFormat="1" applyFont="1" applyFill="1" applyBorder="1" applyAlignment="1">
      <alignment vertical="top" wrapText="1"/>
    </xf>
    <xf numFmtId="167" fontId="28" fillId="20" borderId="13" xfId="0" applyNumberFormat="1" applyFont="1" applyFill="1" applyBorder="1" applyAlignment="1">
      <alignment vertical="top" wrapText="1"/>
    </xf>
    <xf numFmtId="165" fontId="28" fillId="20" borderId="10" xfId="0" applyNumberFormat="1" applyFont="1" applyFill="1" applyBorder="1" applyAlignment="1">
      <alignment horizontal="center" vertical="top" wrapText="1"/>
    </xf>
    <xf numFmtId="164" fontId="28" fillId="20" borderId="10" xfId="0" applyFont="1" applyFill="1" applyBorder="1" applyAlignment="1">
      <alignment horizontal="center" vertical="top" wrapText="1"/>
    </xf>
    <xf numFmtId="164" fontId="28" fillId="20" borderId="10" xfId="0" applyFont="1" applyFill="1" applyBorder="1" applyAlignment="1">
      <alignment vertical="top" wrapText="1"/>
    </xf>
    <xf numFmtId="164" fontId="28" fillId="20" borderId="0" xfId="0" applyFont="1" applyFill="1" applyAlignment="1">
      <alignment/>
    </xf>
    <xf numFmtId="167" fontId="1" fillId="0" borderId="10" xfId="0" applyNumberFormat="1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167" fontId="1" fillId="0" borderId="13" xfId="0" applyNumberFormat="1" applyFont="1" applyBorder="1" applyAlignment="1">
      <alignment vertical="top" wrapText="1"/>
    </xf>
    <xf numFmtId="165" fontId="1" fillId="0" borderId="10" xfId="0" applyNumberFormat="1" applyFont="1" applyBorder="1" applyAlignment="1">
      <alignment horizontal="center" vertical="top" wrapText="1"/>
    </xf>
    <xf numFmtId="164" fontId="1" fillId="0" borderId="10" xfId="0" applyFont="1" applyBorder="1" applyAlignment="1">
      <alignment horizontal="center" vertical="top" wrapText="1"/>
    </xf>
    <xf numFmtId="164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horizontal="left" vertical="top" wrapText="1"/>
    </xf>
    <xf numFmtId="165" fontId="28" fillId="22" borderId="10" xfId="0" applyNumberFormat="1" applyFont="1" applyFill="1" applyBorder="1" applyAlignment="1">
      <alignment horizontal="left" vertical="top" wrapText="1"/>
    </xf>
    <xf numFmtId="167" fontId="1" fillId="22" borderId="10" xfId="0" applyNumberFormat="1" applyFont="1" applyFill="1" applyBorder="1" applyAlignment="1">
      <alignment vertical="top" wrapText="1"/>
    </xf>
    <xf numFmtId="164" fontId="1" fillId="22" borderId="10" xfId="0" applyNumberFormat="1" applyFont="1" applyFill="1" applyBorder="1" applyAlignment="1">
      <alignment vertical="top" wrapText="1"/>
    </xf>
    <xf numFmtId="167" fontId="28" fillId="22" borderId="13" xfId="0" applyNumberFormat="1" applyFont="1" applyFill="1" applyBorder="1" applyAlignment="1">
      <alignment vertical="top" wrapText="1"/>
    </xf>
    <xf numFmtId="169" fontId="28" fillId="20" borderId="10" xfId="0" applyNumberFormat="1" applyFont="1" applyFill="1" applyBorder="1" applyAlignment="1">
      <alignment horizontal="left" vertical="top" wrapText="1"/>
    </xf>
    <xf numFmtId="164" fontId="28" fillId="20" borderId="10" xfId="0" applyNumberFormat="1" applyFont="1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5" fontId="22" fillId="22" borderId="10" xfId="0" applyNumberFormat="1" applyFont="1" applyFill="1" applyBorder="1" applyAlignment="1">
      <alignment horizontal="center" vertical="center"/>
    </xf>
    <xf numFmtId="165" fontId="0" fillId="22" borderId="10" xfId="0" applyNumberFormat="1" applyFill="1" applyBorder="1" applyAlignment="1">
      <alignment horizontal="center" vertical="center"/>
    </xf>
    <xf numFmtId="164" fontId="0" fillId="22" borderId="10" xfId="0" applyFill="1" applyBorder="1" applyAlignment="1">
      <alignment horizontal="center" vertical="center"/>
    </xf>
    <xf numFmtId="164" fontId="0" fillId="22" borderId="10" xfId="0" applyFill="1" applyBorder="1" applyAlignment="1">
      <alignment vertical="center"/>
    </xf>
    <xf numFmtId="164" fontId="22" fillId="20" borderId="10" xfId="0" applyFont="1" applyFill="1" applyBorder="1" applyAlignment="1">
      <alignment vertical="center"/>
    </xf>
    <xf numFmtId="167" fontId="1" fillId="20" borderId="10" xfId="0" applyNumberFormat="1" applyFont="1" applyFill="1" applyBorder="1" applyAlignment="1">
      <alignment vertical="top" wrapText="1"/>
    </xf>
    <xf numFmtId="165" fontId="0" fillId="20" borderId="10" xfId="0" applyNumberFormat="1" applyFill="1" applyBorder="1" applyAlignment="1">
      <alignment horizontal="center" vertical="center"/>
    </xf>
    <xf numFmtId="164" fontId="0" fillId="20" borderId="10" xfId="0" applyFill="1" applyBorder="1" applyAlignment="1">
      <alignment horizontal="center" vertical="center"/>
    </xf>
    <xf numFmtId="164" fontId="0" fillId="20" borderId="10" xfId="0" applyFill="1" applyBorder="1" applyAlignment="1">
      <alignment vertical="center"/>
    </xf>
    <xf numFmtId="164" fontId="1" fillId="20" borderId="0" xfId="0" applyFont="1" applyFill="1" applyAlignment="1">
      <alignment/>
    </xf>
    <xf numFmtId="167" fontId="28" fillId="0" borderId="10" xfId="0" applyNumberFormat="1" applyFont="1" applyBorder="1" applyAlignment="1">
      <alignment vertical="top" wrapText="1"/>
    </xf>
    <xf numFmtId="164" fontId="22" fillId="22" borderId="10" xfId="0" applyFont="1" applyFill="1" applyBorder="1" applyAlignment="1">
      <alignment horizontal="center" vertical="center"/>
    </xf>
    <xf numFmtId="164" fontId="22" fillId="22" borderId="10" xfId="0" applyFont="1" applyFill="1" applyBorder="1" applyAlignment="1">
      <alignment vertical="center"/>
    </xf>
    <xf numFmtId="164" fontId="28" fillId="22" borderId="0" xfId="0" applyFont="1" applyFill="1" applyAlignment="1">
      <alignment/>
    </xf>
    <xf numFmtId="164" fontId="0" fillId="0" borderId="10" xfId="0" applyFont="1" applyBorder="1" applyAlignment="1">
      <alignment horizontal="center" vertical="center"/>
    </xf>
    <xf numFmtId="164" fontId="1" fillId="20" borderId="10" xfId="0" applyNumberFormat="1" applyFont="1" applyFill="1" applyBorder="1" applyAlignment="1">
      <alignment vertical="top" wrapText="1"/>
    </xf>
    <xf numFmtId="167" fontId="1" fillId="0" borderId="0" xfId="0" applyNumberFormat="1" applyFont="1" applyAlignment="1">
      <alignment/>
    </xf>
    <xf numFmtId="167" fontId="1" fillId="0" borderId="13" xfId="0" applyNumberFormat="1" applyFont="1" applyBorder="1" applyAlignment="1">
      <alignment horizontal="left" vertical="top" wrapText="1"/>
    </xf>
    <xf numFmtId="169" fontId="28" fillId="22" borderId="10" xfId="0" applyNumberFormat="1" applyFont="1" applyFill="1" applyBorder="1" applyAlignment="1">
      <alignment vertical="top" wrapText="1"/>
    </xf>
    <xf numFmtId="167" fontId="28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167" fontId="1" fillId="0" borderId="13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167" fontId="30" fillId="11" borderId="10" xfId="0" applyNumberFormat="1" applyFont="1" applyFill="1" applyBorder="1" applyAlignment="1">
      <alignment horizontal="center" vertical="center" wrapText="1"/>
    </xf>
    <xf numFmtId="165" fontId="30" fillId="11" borderId="10" xfId="0" applyNumberFormat="1" applyFont="1" applyFill="1" applyBorder="1" applyAlignment="1">
      <alignment horizontal="center" vertical="center" wrapText="1"/>
    </xf>
    <xf numFmtId="165" fontId="22" fillId="11" borderId="10" xfId="0" applyNumberFormat="1" applyFont="1" applyFill="1" applyBorder="1" applyAlignment="1">
      <alignment horizontal="center" vertical="center"/>
    </xf>
    <xf numFmtId="164" fontId="0" fillId="11" borderId="10" xfId="0" applyFill="1" applyBorder="1" applyAlignment="1">
      <alignment horizontal="center" vertical="center"/>
    </xf>
    <xf numFmtId="164" fontId="0" fillId="11" borderId="10" xfId="0" applyFill="1" applyBorder="1" applyAlignment="1">
      <alignment vertical="center"/>
    </xf>
    <xf numFmtId="164" fontId="1" fillId="11" borderId="0" xfId="0" applyFont="1" applyFill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31" fillId="0" borderId="0" xfId="0" applyFont="1" applyAlignment="1">
      <alignment vertical="center"/>
    </xf>
    <xf numFmtId="164" fontId="32" fillId="0" borderId="0" xfId="0" applyFont="1" applyAlignment="1">
      <alignment vertical="center"/>
    </xf>
    <xf numFmtId="164" fontId="33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34" fillId="0" borderId="0" xfId="0" applyFont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31" fillId="0" borderId="0" xfId="0" applyFont="1" applyAlignment="1">
      <alignment horizontal="right" vertical="center"/>
    </xf>
    <xf numFmtId="164" fontId="34" fillId="20" borderId="10" xfId="0" applyFont="1" applyFill="1" applyBorder="1" applyAlignment="1">
      <alignment horizontal="center" vertical="center"/>
    </xf>
    <xf numFmtId="164" fontId="34" fillId="20" borderId="10" xfId="0" applyFont="1" applyFill="1" applyBorder="1" applyAlignment="1">
      <alignment horizontal="center" vertical="center" wrapText="1"/>
    </xf>
    <xf numFmtId="164" fontId="31" fillId="20" borderId="10" xfId="0" applyFont="1" applyFill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/>
    </xf>
    <xf numFmtId="164" fontId="32" fillId="0" borderId="10" xfId="0" applyFont="1" applyBorder="1" applyAlignment="1">
      <alignment horizontal="center" vertical="center"/>
    </xf>
    <xf numFmtId="166" fontId="34" fillId="0" borderId="10" xfId="0" applyNumberFormat="1" applyFont="1" applyBorder="1" applyAlignment="1">
      <alignment horizontal="center" vertical="center"/>
    </xf>
    <xf numFmtId="164" fontId="31" fillId="0" borderId="10" xfId="0" applyFont="1" applyBorder="1" applyAlignment="1">
      <alignment vertical="center" wrapText="1"/>
    </xf>
    <xf numFmtId="165" fontId="31" fillId="0" borderId="10" xfId="0" applyNumberFormat="1" applyFont="1" applyBorder="1" applyAlignment="1">
      <alignment vertical="center"/>
    </xf>
    <xf numFmtId="165" fontId="31" fillId="0" borderId="10" xfId="0" applyNumberFormat="1" applyFont="1" applyBorder="1" applyAlignment="1">
      <alignment vertical="center" wrapText="1"/>
    </xf>
    <xf numFmtId="164" fontId="34" fillId="4" borderId="10" xfId="0" applyFont="1" applyFill="1" applyBorder="1" applyAlignment="1">
      <alignment horizontal="center" vertical="center"/>
    </xf>
    <xf numFmtId="165" fontId="34" fillId="4" borderId="10" xfId="0" applyNumberFormat="1" applyFont="1" applyFill="1" applyBorder="1" applyAlignment="1">
      <alignment vertical="center"/>
    </xf>
    <xf numFmtId="164" fontId="31" fillId="4" borderId="10" xfId="0" applyFont="1" applyFill="1" applyBorder="1" applyAlignment="1">
      <alignment horizontal="center" vertical="center"/>
    </xf>
    <xf numFmtId="165" fontId="31" fillId="0" borderId="0" xfId="0" applyNumberFormat="1" applyFont="1" applyAlignment="1">
      <alignment vertical="center"/>
    </xf>
    <xf numFmtId="164" fontId="25" fillId="0" borderId="0" xfId="0" applyFont="1" applyBorder="1" applyAlignment="1">
      <alignment horizontal="center" vertical="center" wrapText="1"/>
    </xf>
    <xf numFmtId="164" fontId="31" fillId="0" borderId="10" xfId="0" applyFont="1" applyBorder="1" applyAlignment="1">
      <alignment vertical="center"/>
    </xf>
    <xf numFmtId="164" fontId="34" fillId="0" borderId="10" xfId="0" applyFont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164" fontId="31" fillId="0" borderId="10" xfId="0" applyFont="1" applyBorder="1" applyAlignment="1">
      <alignment horizontal="left" vertical="center" wrapText="1"/>
    </xf>
    <xf numFmtId="165" fontId="34" fillId="4" borderId="10" xfId="0" applyNumberFormat="1" applyFont="1" applyFill="1" applyBorder="1" applyAlignment="1">
      <alignment horizontal="center" vertical="center"/>
    </xf>
    <xf numFmtId="164" fontId="31" fillId="4" borderId="10" xfId="0" applyFont="1" applyFill="1" applyBorder="1" applyAlignment="1">
      <alignment vertical="center"/>
    </xf>
    <xf numFmtId="164" fontId="34" fillId="4" borderId="10" xfId="0" applyFont="1" applyFill="1" applyBorder="1" applyAlignment="1">
      <alignment vertical="center"/>
    </xf>
    <xf numFmtId="164" fontId="31" fillId="0" borderId="0" xfId="0" applyFont="1" applyAlignment="1">
      <alignment vertical="center" wrapText="1"/>
    </xf>
    <xf numFmtId="164" fontId="35" fillId="0" borderId="0" xfId="0" applyFont="1" applyAlignment="1">
      <alignment vertical="center"/>
    </xf>
    <xf numFmtId="164" fontId="36" fillId="0" borderId="0" xfId="54" applyFont="1">
      <alignment/>
      <protection/>
    </xf>
    <xf numFmtId="164" fontId="28" fillId="0" borderId="0" xfId="54" applyFont="1" applyBorder="1" applyAlignment="1">
      <alignment horizontal="center" wrapText="1"/>
      <protection/>
    </xf>
    <xf numFmtId="164" fontId="37" fillId="20" borderId="10" xfId="54" applyFont="1" applyFill="1" applyBorder="1" applyAlignment="1">
      <alignment horizontal="center" vertical="center"/>
      <protection/>
    </xf>
    <xf numFmtId="164" fontId="37" fillId="20" borderId="10" xfId="54" applyFont="1" applyFill="1" applyBorder="1" applyAlignment="1">
      <alignment horizontal="center" vertical="center" wrapText="1"/>
      <protection/>
    </xf>
    <xf numFmtId="164" fontId="38" fillId="0" borderId="10" xfId="54" applyFont="1" applyBorder="1" applyAlignment="1">
      <alignment horizontal="center" vertical="center"/>
      <protection/>
    </xf>
    <xf numFmtId="164" fontId="37" fillId="5" borderId="14" xfId="54" applyFont="1" applyFill="1" applyBorder="1" applyAlignment="1">
      <alignment horizontal="center"/>
      <protection/>
    </xf>
    <xf numFmtId="164" fontId="37" fillId="5" borderId="14" xfId="54" applyFont="1" applyFill="1" applyBorder="1">
      <alignment/>
      <protection/>
    </xf>
    <xf numFmtId="165" fontId="37" fillId="5" borderId="14" xfId="54" applyNumberFormat="1" applyFont="1" applyFill="1" applyBorder="1">
      <alignment/>
      <protection/>
    </xf>
    <xf numFmtId="169" fontId="37" fillId="5" borderId="14" xfId="54" applyNumberFormat="1" applyFont="1" applyFill="1" applyBorder="1">
      <alignment/>
      <protection/>
    </xf>
    <xf numFmtId="164" fontId="37" fillId="5" borderId="14" xfId="54" applyFont="1" applyFill="1" applyBorder="1" applyAlignment="1">
      <alignment/>
      <protection/>
    </xf>
    <xf numFmtId="164" fontId="37" fillId="0" borderId="0" xfId="54" applyFont="1">
      <alignment/>
      <protection/>
    </xf>
    <xf numFmtId="164" fontId="36" fillId="0" borderId="23" xfId="54" applyFont="1" applyBorder="1" applyAlignment="1">
      <alignment horizontal="center" vertical="center"/>
      <protection/>
    </xf>
    <xf numFmtId="164" fontId="36" fillId="0" borderId="23" xfId="54" applyFont="1" applyBorder="1">
      <alignment/>
      <protection/>
    </xf>
    <xf numFmtId="164" fontId="37" fillId="0" borderId="23" xfId="54" applyFont="1" applyFill="1" applyBorder="1" applyAlignment="1">
      <alignment horizontal="center"/>
      <protection/>
    </xf>
    <xf numFmtId="164" fontId="36" fillId="24" borderId="23" xfId="54" applyFont="1" applyFill="1" applyBorder="1">
      <alignment/>
      <protection/>
    </xf>
    <xf numFmtId="164" fontId="37" fillId="24" borderId="23" xfId="54" applyFont="1" applyFill="1" applyBorder="1">
      <alignment/>
      <protection/>
    </xf>
    <xf numFmtId="165" fontId="37" fillId="24" borderId="23" xfId="54" applyNumberFormat="1" applyFont="1" applyFill="1" applyBorder="1">
      <alignment/>
      <protection/>
    </xf>
    <xf numFmtId="165" fontId="37" fillId="24" borderId="23" xfId="54" applyNumberFormat="1" applyFont="1" applyFill="1" applyBorder="1" applyAlignment="1">
      <alignment/>
      <protection/>
    </xf>
    <xf numFmtId="164" fontId="36" fillId="0" borderId="23" xfId="54" applyFont="1" applyBorder="1" applyAlignment="1">
      <alignment horizontal="center"/>
      <protection/>
    </xf>
    <xf numFmtId="165" fontId="36" fillId="0" borderId="23" xfId="54" applyNumberFormat="1" applyFont="1" applyBorder="1">
      <alignment/>
      <protection/>
    </xf>
    <xf numFmtId="165" fontId="36" fillId="0" borderId="23" xfId="54" applyNumberFormat="1" applyFont="1" applyBorder="1" applyAlignment="1">
      <alignment horizontal="center"/>
      <protection/>
    </xf>
    <xf numFmtId="164" fontId="36" fillId="0" borderId="23" xfId="54" applyFont="1" applyBorder="1" applyAlignment="1">
      <alignment horizontal="left"/>
      <protection/>
    </xf>
    <xf numFmtId="164" fontId="37" fillId="0" borderId="23" xfId="54" applyFont="1" applyBorder="1" applyAlignment="1">
      <alignment horizontal="center"/>
      <protection/>
    </xf>
    <xf numFmtId="164" fontId="37" fillId="24" borderId="23" xfId="54" applyNumberFormat="1" applyFont="1" applyFill="1" applyBorder="1">
      <alignment/>
      <protection/>
    </xf>
    <xf numFmtId="169" fontId="37" fillId="24" borderId="23" xfId="54" applyNumberFormat="1" applyFont="1" applyFill="1" applyBorder="1">
      <alignment/>
      <protection/>
    </xf>
    <xf numFmtId="169" fontId="36" fillId="0" borderId="23" xfId="54" applyNumberFormat="1" applyFont="1" applyBorder="1">
      <alignment/>
      <protection/>
    </xf>
    <xf numFmtId="164" fontId="37" fillId="5" borderId="23" xfId="54" applyFont="1" applyFill="1" applyBorder="1" applyAlignment="1">
      <alignment horizontal="center"/>
      <protection/>
    </xf>
    <xf numFmtId="164" fontId="36" fillId="5" borderId="23" xfId="54" applyFont="1" applyFill="1" applyBorder="1">
      <alignment/>
      <protection/>
    </xf>
    <xf numFmtId="164" fontId="37" fillId="5" borderId="23" xfId="54" applyFont="1" applyFill="1" applyBorder="1">
      <alignment/>
      <protection/>
    </xf>
    <xf numFmtId="164" fontId="37" fillId="5" borderId="23" xfId="54" applyFont="1" applyFill="1" applyBorder="1" applyAlignment="1">
      <alignment/>
      <protection/>
    </xf>
    <xf numFmtId="164" fontId="36" fillId="0" borderId="23" xfId="54" applyFont="1" applyBorder="1" applyAlignment="1">
      <alignment/>
      <protection/>
    </xf>
    <xf numFmtId="164" fontId="36" fillId="0" borderId="24" xfId="54" applyFont="1" applyBorder="1" applyAlignment="1">
      <alignment horizontal="center"/>
      <protection/>
    </xf>
    <xf numFmtId="164" fontId="36" fillId="0" borderId="24" xfId="54" applyFont="1" applyBorder="1">
      <alignment/>
      <protection/>
    </xf>
    <xf numFmtId="164" fontId="37" fillId="5" borderId="10" xfId="54" applyFont="1" applyFill="1" applyBorder="1" applyAlignment="1">
      <alignment horizontal="center"/>
      <protection/>
    </xf>
    <xf numFmtId="165" fontId="37" fillId="5" borderId="10" xfId="54" applyNumberFormat="1" applyFont="1" applyFill="1" applyBorder="1">
      <alignment/>
      <protection/>
    </xf>
    <xf numFmtId="169" fontId="37" fillId="5" borderId="10" xfId="54" applyNumberFormat="1" applyFont="1" applyFill="1" applyBorder="1">
      <alignment/>
      <protection/>
    </xf>
    <xf numFmtId="164" fontId="37" fillId="5" borderId="10" xfId="54" applyFont="1" applyFill="1" applyBorder="1">
      <alignment/>
      <protection/>
    </xf>
    <xf numFmtId="164" fontId="37" fillId="5" borderId="10" xfId="54" applyFont="1" applyFill="1" applyBorder="1" applyAlignment="1">
      <alignment/>
      <protection/>
    </xf>
    <xf numFmtId="164" fontId="36" fillId="0" borderId="0" xfId="54" applyFont="1" applyBorder="1" applyAlignment="1">
      <alignment horizontal="left"/>
      <protection/>
    </xf>
    <xf numFmtId="164" fontId="0" fillId="0" borderId="0" xfId="0" applyFont="1" applyAlignment="1">
      <alignment horizontal="right" vertical="center"/>
    </xf>
    <xf numFmtId="164" fontId="28" fillId="20" borderId="1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8" fillId="0" borderId="10" xfId="0" applyFont="1" applyBorder="1" applyAlignment="1">
      <alignment horizontal="center" vertical="center"/>
    </xf>
    <xf numFmtId="165" fontId="28" fillId="10" borderId="14" xfId="0" applyNumberFormat="1" applyFont="1" applyFill="1" applyBorder="1" applyAlignment="1">
      <alignment horizontal="center" vertical="center"/>
    </xf>
    <xf numFmtId="164" fontId="28" fillId="10" borderId="14" xfId="0" applyNumberFormat="1" applyFont="1" applyFill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4" fontId="28" fillId="0" borderId="2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165" fontId="28" fillId="10" borderId="23" xfId="0" applyNumberFormat="1" applyFont="1" applyFill="1" applyBorder="1" applyAlignment="1">
      <alignment horizontal="center" vertical="center"/>
    </xf>
    <xf numFmtId="164" fontId="28" fillId="10" borderId="23" xfId="0" applyNumberFormat="1" applyFont="1" applyFill="1" applyBorder="1" applyAlignment="1">
      <alignment horizontal="center" vertical="center"/>
    </xf>
    <xf numFmtId="165" fontId="28" fillId="0" borderId="23" xfId="0" applyNumberFormat="1" applyFont="1" applyFill="1" applyBorder="1" applyAlignment="1">
      <alignment horizontal="center" vertical="center"/>
    </xf>
    <xf numFmtId="164" fontId="28" fillId="0" borderId="23" xfId="0" applyNumberFormat="1" applyFont="1" applyFill="1" applyBorder="1" applyAlignment="1">
      <alignment horizontal="center" vertical="center"/>
    </xf>
    <xf numFmtId="165" fontId="30" fillId="15" borderId="10" xfId="0" applyNumberFormat="1" applyFont="1" applyFill="1" applyBorder="1" applyAlignment="1">
      <alignment horizontal="center" vertical="center"/>
    </xf>
    <xf numFmtId="165" fontId="28" fillId="15" borderId="10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39" fillId="0" borderId="0" xfId="0" applyFont="1" applyAlignment="1">
      <alignment vertical="center"/>
    </xf>
    <xf numFmtId="164" fontId="40" fillId="0" borderId="0" xfId="0" applyFont="1" applyAlignment="1">
      <alignment vertical="center"/>
    </xf>
    <xf numFmtId="164" fontId="41" fillId="0" borderId="0" xfId="0" applyFont="1" applyAlignment="1">
      <alignment vertical="center"/>
    </xf>
    <xf numFmtId="164" fontId="42" fillId="0" borderId="0" xfId="0" applyFont="1" applyAlignment="1">
      <alignment vertical="center"/>
    </xf>
    <xf numFmtId="164" fontId="43" fillId="0" borderId="0" xfId="0" applyFont="1" applyAlignment="1">
      <alignment vertical="center"/>
    </xf>
    <xf numFmtId="164" fontId="44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right" vertical="center"/>
    </xf>
    <xf numFmtId="164" fontId="28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4" fontId="1" fillId="0" borderId="23" xfId="0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4" fontId="1" fillId="0" borderId="24" xfId="0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164" fontId="30" fillId="10" borderId="10" xfId="0" applyFont="1" applyFill="1" applyBorder="1" applyAlignment="1">
      <alignment horizontal="center" vertical="center"/>
    </xf>
    <xf numFmtId="165" fontId="30" fillId="10" borderId="10" xfId="0" applyNumberFormat="1" applyFont="1" applyFill="1" applyBorder="1" applyAlignment="1">
      <alignment horizontal="center" vertical="center"/>
    </xf>
    <xf numFmtId="165" fontId="1" fillId="10" borderId="10" xfId="0" applyNumberFormat="1" applyFont="1" applyFill="1" applyBorder="1" applyAlignment="1">
      <alignment vertical="center"/>
    </xf>
    <xf numFmtId="165" fontId="28" fillId="10" borderId="10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top"/>
    </xf>
    <xf numFmtId="164" fontId="28" fillId="20" borderId="25" xfId="0" applyFont="1" applyFill="1" applyBorder="1" applyAlignment="1">
      <alignment horizontal="center" vertical="center"/>
    </xf>
    <xf numFmtId="164" fontId="28" fillId="20" borderId="26" xfId="0" applyFont="1" applyFill="1" applyBorder="1" applyAlignment="1">
      <alignment horizontal="center" vertical="center"/>
    </xf>
    <xf numFmtId="164" fontId="28" fillId="20" borderId="27" xfId="0" applyFont="1" applyFill="1" applyBorder="1" applyAlignment="1">
      <alignment horizontal="center" vertical="center"/>
    </xf>
    <xf numFmtId="165" fontId="28" fillId="20" borderId="25" xfId="0" applyNumberFormat="1" applyFont="1" applyFill="1" applyBorder="1" applyAlignment="1">
      <alignment horizontal="center" vertical="center"/>
    </xf>
    <xf numFmtId="165" fontId="28" fillId="20" borderId="28" xfId="0" applyNumberFormat="1" applyFont="1" applyFill="1" applyBorder="1" applyAlignment="1">
      <alignment horizontal="center" vertical="center"/>
    </xf>
    <xf numFmtId="164" fontId="1" fillId="0" borderId="29" xfId="0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4" fontId="1" fillId="0" borderId="27" xfId="0" applyFont="1" applyBorder="1" applyAlignment="1">
      <alignment horizontal="center" vertical="center"/>
    </xf>
    <xf numFmtId="164" fontId="1" fillId="0" borderId="27" xfId="0" applyFont="1" applyBorder="1" applyAlignment="1">
      <alignment vertical="center"/>
    </xf>
    <xf numFmtId="165" fontId="28" fillId="0" borderId="27" xfId="0" applyNumberFormat="1" applyFont="1" applyBorder="1" applyAlignment="1">
      <alignment horizontal="center" vertical="center"/>
    </xf>
    <xf numFmtId="164" fontId="1" fillId="0" borderId="30" xfId="0" applyFont="1" applyBorder="1" applyAlignment="1">
      <alignment horizontal="center" vertical="center"/>
    </xf>
    <xf numFmtId="164" fontId="1" fillId="0" borderId="30" xfId="0" applyFont="1" applyBorder="1" applyAlignment="1">
      <alignment vertical="center"/>
    </xf>
    <xf numFmtId="165" fontId="28" fillId="0" borderId="30" xfId="0" applyNumberFormat="1" applyFont="1" applyBorder="1" applyAlignment="1">
      <alignment horizontal="center" vertical="center"/>
    </xf>
    <xf numFmtId="164" fontId="1" fillId="0" borderId="28" xfId="0" applyFont="1" applyBorder="1" applyAlignment="1">
      <alignment horizontal="center" vertical="center"/>
    </xf>
    <xf numFmtId="164" fontId="1" fillId="0" borderId="28" xfId="0" applyFont="1" applyBorder="1" applyAlignment="1">
      <alignment vertical="center"/>
    </xf>
    <xf numFmtId="165" fontId="28" fillId="0" borderId="28" xfId="0" applyNumberFormat="1" applyFont="1" applyBorder="1" applyAlignment="1">
      <alignment horizontal="center" vertical="center"/>
    </xf>
    <xf numFmtId="164" fontId="28" fillId="20" borderId="25" xfId="0" applyFont="1" applyFill="1" applyBorder="1" applyAlignment="1">
      <alignment vertical="center"/>
    </xf>
    <xf numFmtId="164" fontId="1" fillId="20" borderId="25" xfId="0" applyFont="1" applyFill="1" applyBorder="1" applyAlignment="1">
      <alignment horizontal="center" vertical="center"/>
    </xf>
    <xf numFmtId="165" fontId="28" fillId="24" borderId="25" xfId="0" applyNumberFormat="1" applyFont="1" applyFill="1" applyBorder="1" applyAlignment="1">
      <alignment horizontal="center" vertical="center"/>
    </xf>
    <xf numFmtId="164" fontId="28" fillId="0" borderId="29" xfId="0" applyFont="1" applyBorder="1" applyAlignment="1">
      <alignment horizontal="center" vertical="center"/>
    </xf>
    <xf numFmtId="165" fontId="28" fillId="26" borderId="29" xfId="0" applyNumberFormat="1" applyFont="1" applyFill="1" applyBorder="1" applyAlignment="1">
      <alignment horizontal="center" vertical="center"/>
    </xf>
    <xf numFmtId="164" fontId="1" fillId="0" borderId="31" xfId="0" applyFont="1" applyBorder="1" applyAlignment="1">
      <alignment horizontal="center" vertical="center"/>
    </xf>
    <xf numFmtId="164" fontId="1" fillId="0" borderId="31" xfId="0" applyFont="1" applyBorder="1" applyAlignment="1">
      <alignment vertical="center"/>
    </xf>
    <xf numFmtId="165" fontId="28" fillId="0" borderId="31" xfId="0" applyNumberFormat="1" applyFont="1" applyBorder="1" applyAlignment="1">
      <alignment horizontal="center" vertical="center"/>
    </xf>
    <xf numFmtId="164" fontId="1" fillId="0" borderId="30" xfId="0" applyFont="1" applyBorder="1" applyAlignment="1">
      <alignment vertical="center" wrapText="1"/>
    </xf>
    <xf numFmtId="164" fontId="1" fillId="0" borderId="32" xfId="0" applyFont="1" applyBorder="1" applyAlignment="1">
      <alignment horizontal="center" vertical="center"/>
    </xf>
    <xf numFmtId="164" fontId="1" fillId="0" borderId="32" xfId="0" applyFont="1" applyBorder="1" applyAlignment="1">
      <alignment vertical="center"/>
    </xf>
    <xf numFmtId="165" fontId="28" fillId="0" borderId="32" xfId="0" applyNumberFormat="1" applyFont="1" applyBorder="1" applyAlignment="1">
      <alignment horizontal="center" vertical="center"/>
    </xf>
    <xf numFmtId="164" fontId="1" fillId="0" borderId="33" xfId="0" applyFont="1" applyBorder="1" applyAlignment="1">
      <alignment vertical="center"/>
    </xf>
    <xf numFmtId="164" fontId="1" fillId="0" borderId="33" xfId="0" applyFont="1" applyBorder="1" applyAlignment="1">
      <alignment horizontal="center" vertical="center"/>
    </xf>
    <xf numFmtId="165" fontId="28" fillId="0" borderId="33" xfId="0" applyNumberFormat="1" applyFont="1" applyBorder="1" applyAlignment="1">
      <alignment horizontal="center" vertical="center"/>
    </xf>
    <xf numFmtId="164" fontId="1" fillId="0" borderId="34" xfId="0" applyFont="1" applyBorder="1" applyAlignment="1">
      <alignment horizontal="center" vertical="center"/>
    </xf>
    <xf numFmtId="164" fontId="1" fillId="0" borderId="34" xfId="0" applyFont="1" applyBorder="1" applyAlignment="1">
      <alignment vertical="center"/>
    </xf>
    <xf numFmtId="165" fontId="28" fillId="0" borderId="34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165" fontId="20" fillId="0" borderId="0" xfId="0" applyNumberFormat="1" applyFont="1" applyAlignment="1">
      <alignment vertical="center"/>
    </xf>
    <xf numFmtId="165" fontId="22" fillId="20" borderId="10" xfId="0" applyNumberFormat="1" applyFont="1" applyFill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4" fontId="23" fillId="0" borderId="0" xfId="0" applyFont="1" applyAlignment="1">
      <alignment/>
    </xf>
    <xf numFmtId="165" fontId="22" fillId="24" borderId="14" xfId="0" applyNumberFormat="1" applyFont="1" applyFill="1" applyBorder="1" applyAlignment="1">
      <alignment horizontal="left"/>
    </xf>
    <xf numFmtId="164" fontId="22" fillId="0" borderId="23" xfId="0" applyFont="1" applyBorder="1" applyAlignment="1">
      <alignment horizontal="center"/>
    </xf>
    <xf numFmtId="164" fontId="0" fillId="0" borderId="23" xfId="0" applyFont="1" applyBorder="1" applyAlignment="1">
      <alignment/>
    </xf>
    <xf numFmtId="165" fontId="22" fillId="0" borderId="23" xfId="0" applyNumberFormat="1" applyFont="1" applyBorder="1" applyAlignment="1">
      <alignment horizontal="center"/>
    </xf>
    <xf numFmtId="164" fontId="22" fillId="24" borderId="23" xfId="0" applyFont="1" applyFill="1" applyBorder="1" applyAlignment="1">
      <alignment horizontal="left"/>
    </xf>
    <xf numFmtId="164" fontId="22" fillId="0" borderId="35" xfId="0" applyFont="1" applyBorder="1" applyAlignment="1">
      <alignment horizontal="center"/>
    </xf>
    <xf numFmtId="164" fontId="0" fillId="0" borderId="36" xfId="0" applyFont="1" applyBorder="1" applyAlignment="1">
      <alignment/>
    </xf>
    <xf numFmtId="165" fontId="22" fillId="0" borderId="35" xfId="0" applyNumberFormat="1" applyFont="1" applyBorder="1" applyAlignment="1">
      <alignment horizontal="center"/>
    </xf>
    <xf numFmtId="164" fontId="22" fillId="0" borderId="36" xfId="0" applyFont="1" applyBorder="1" applyAlignment="1">
      <alignment horizontal="center"/>
    </xf>
    <xf numFmtId="164" fontId="22" fillId="0" borderId="36" xfId="0" applyFont="1" applyBorder="1" applyAlignment="1">
      <alignment/>
    </xf>
    <xf numFmtId="165" fontId="22" fillId="0" borderId="36" xfId="0" applyNumberFormat="1" applyFont="1" applyBorder="1" applyAlignment="1">
      <alignment horizontal="center"/>
    </xf>
    <xf numFmtId="164" fontId="22" fillId="11" borderId="10" xfId="0" applyFont="1" applyFill="1" applyBorder="1" applyAlignment="1">
      <alignment horizontal="center" vertical="center"/>
    </xf>
    <xf numFmtId="164" fontId="41" fillId="0" borderId="0" xfId="0" applyFont="1" applyAlignment="1">
      <alignment/>
    </xf>
    <xf numFmtId="164" fontId="46" fillId="0" borderId="0" xfId="0" applyFont="1" applyBorder="1" applyAlignment="1">
      <alignment horizontal="center" vertical="center"/>
    </xf>
    <xf numFmtId="164" fontId="47" fillId="0" borderId="0" xfId="0" applyFont="1" applyAlignment="1">
      <alignment horizontal="right" vertical="center"/>
    </xf>
    <xf numFmtId="164" fontId="47" fillId="0" borderId="0" xfId="0" applyFont="1" applyAlignment="1">
      <alignment horizontal="right" vertical="top"/>
    </xf>
    <xf numFmtId="164" fontId="22" fillId="20" borderId="10" xfId="0" applyFont="1" applyFill="1" applyBorder="1" applyAlignment="1">
      <alignment horizontal="center" vertical="center" wrapText="1"/>
    </xf>
    <xf numFmtId="164" fontId="22" fillId="20" borderId="20" xfId="0" applyFont="1" applyFill="1" applyBorder="1" applyAlignment="1">
      <alignment horizontal="center" vertical="center" wrapText="1"/>
    </xf>
    <xf numFmtId="164" fontId="0" fillId="8" borderId="14" xfId="0" applyFont="1" applyFill="1" applyBorder="1" applyAlignment="1">
      <alignment horizontal="center" vertical="center"/>
    </xf>
    <xf numFmtId="164" fontId="22" fillId="8" borderId="14" xfId="0" applyFont="1" applyFill="1" applyBorder="1" applyAlignment="1">
      <alignment vertical="center"/>
    </xf>
    <xf numFmtId="165" fontId="22" fillId="8" borderId="14" xfId="0" applyNumberFormat="1" applyFont="1" applyFill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23" xfId="0" applyFont="1" applyBorder="1" applyAlignment="1">
      <alignment horizontal="left" vertical="center" indent="1"/>
    </xf>
    <xf numFmtId="165" fontId="0" fillId="0" borderId="23" xfId="0" applyNumberFormat="1" applyBorder="1" applyAlignment="1">
      <alignment horizontal="center" vertical="center"/>
    </xf>
    <xf numFmtId="164" fontId="42" fillId="0" borderId="23" xfId="0" applyFont="1" applyBorder="1" applyAlignment="1">
      <alignment horizontal="left" vertical="center" indent="2"/>
    </xf>
    <xf numFmtId="165" fontId="22" fillId="0" borderId="23" xfId="0" applyNumberFormat="1" applyFont="1" applyBorder="1" applyAlignment="1">
      <alignment horizontal="center" vertical="center"/>
    </xf>
    <xf numFmtId="164" fontId="41" fillId="0" borderId="23" xfId="0" applyFont="1" applyBorder="1" applyAlignment="1">
      <alignment horizontal="left" vertical="center" indent="2"/>
    </xf>
    <xf numFmtId="164" fontId="0" fillId="0" borderId="24" xfId="0" applyBorder="1" applyAlignment="1">
      <alignment horizontal="center" vertical="center"/>
    </xf>
    <xf numFmtId="164" fontId="41" fillId="0" borderId="24" xfId="0" applyFont="1" applyBorder="1" applyAlignment="1">
      <alignment horizontal="left" vertical="center" indent="2"/>
    </xf>
    <xf numFmtId="165" fontId="0" fillId="0" borderId="24" xfId="0" applyNumberFormat="1" applyBorder="1" applyAlignment="1">
      <alignment horizontal="center" vertical="center"/>
    </xf>
    <xf numFmtId="164" fontId="0" fillId="8" borderId="14" xfId="0" applyFont="1" applyFill="1" applyBorder="1" applyAlignment="1">
      <alignment vertical="center"/>
    </xf>
    <xf numFmtId="165" fontId="0" fillId="8" borderId="14" xfId="0" applyNumberFormat="1" applyFill="1" applyBorder="1" applyAlignment="1">
      <alignment horizontal="center" vertical="center"/>
    </xf>
    <xf numFmtId="164" fontId="0" fillId="0" borderId="23" xfId="0" applyFont="1" applyBorder="1" applyAlignment="1">
      <alignment horizontal="left" vertical="center" indent="2"/>
    </xf>
    <xf numFmtId="164" fontId="0" fillId="0" borderId="24" xfId="0" applyFont="1" applyBorder="1" applyAlignment="1">
      <alignment horizontal="left" vertical="center" indent="2"/>
    </xf>
    <xf numFmtId="164" fontId="0" fillId="8" borderId="14" xfId="0" applyFont="1" applyFill="1" applyBorder="1" applyAlignment="1">
      <alignment vertical="center" wrapText="1"/>
    </xf>
    <xf numFmtId="164" fontId="0" fillId="0" borderId="23" xfId="0" applyBorder="1" applyAlignment="1">
      <alignment vertical="center"/>
    </xf>
    <xf numFmtId="164" fontId="42" fillId="0" borderId="23" xfId="0" applyFont="1" applyBorder="1" applyAlignment="1">
      <alignment vertical="center"/>
    </xf>
    <xf numFmtId="164" fontId="0" fillId="0" borderId="24" xfId="0" applyBorder="1" applyAlignment="1">
      <alignment vertical="center"/>
    </xf>
    <xf numFmtId="164" fontId="42" fillId="0" borderId="24" xfId="0" applyFont="1" applyBorder="1" applyAlignment="1">
      <alignment vertical="center"/>
    </xf>
    <xf numFmtId="164" fontId="32" fillId="0" borderId="0" xfId="0" applyFont="1" applyAlignment="1">
      <alignment/>
    </xf>
    <xf numFmtId="165" fontId="47" fillId="0" borderId="0" xfId="0" applyNumberFormat="1" applyFont="1" applyAlignment="1">
      <alignment horizontal="right" vertical="center"/>
    </xf>
    <xf numFmtId="164" fontId="48" fillId="0" borderId="0" xfId="0" applyFont="1" applyAlignment="1">
      <alignment horizontal="center" vertical="center"/>
    </xf>
    <xf numFmtId="164" fontId="48" fillId="0" borderId="0" xfId="0" applyFont="1" applyAlignment="1">
      <alignment vertical="center"/>
    </xf>
    <xf numFmtId="164" fontId="22" fillId="4" borderId="10" xfId="0" applyFont="1" applyFill="1" applyBorder="1" applyAlignment="1">
      <alignment horizontal="center" vertical="center"/>
    </xf>
    <xf numFmtId="164" fontId="22" fillId="4" borderId="10" xfId="0" applyFont="1" applyFill="1" applyBorder="1" applyAlignment="1">
      <alignment horizontal="left" vertical="center"/>
    </xf>
    <xf numFmtId="165" fontId="22" fillId="4" borderId="10" xfId="0" applyNumberFormat="1" applyFont="1" applyFill="1" applyBorder="1" applyAlignment="1">
      <alignment horizontal="center" vertical="center"/>
    </xf>
    <xf numFmtId="164" fontId="0" fillId="0" borderId="37" xfId="0" applyFont="1" applyBorder="1" applyAlignment="1">
      <alignment horizontal="center" vertical="center"/>
    </xf>
    <xf numFmtId="164" fontId="41" fillId="0" borderId="37" xfId="0" applyFont="1" applyBorder="1" applyAlignment="1">
      <alignment horizontal="left" vertical="center"/>
    </xf>
    <xf numFmtId="165" fontId="0" fillId="0" borderId="37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41" fillId="0" borderId="23" xfId="0" applyFont="1" applyBorder="1" applyAlignment="1">
      <alignment horizontal="left" vertical="center"/>
    </xf>
    <xf numFmtId="165" fontId="0" fillId="0" borderId="23" xfId="0" applyNumberFormat="1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41" fillId="0" borderId="24" xfId="0" applyFont="1" applyBorder="1" applyAlignment="1">
      <alignment horizontal="left" vertical="center"/>
    </xf>
    <xf numFmtId="165" fontId="0" fillId="0" borderId="24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41" fillId="0" borderId="14" xfId="0" applyFont="1" applyBorder="1" applyAlignment="1">
      <alignment horizontal="left" vertical="center"/>
    </xf>
    <xf numFmtId="165" fontId="0" fillId="0" borderId="14" xfId="0" applyNumberFormat="1" applyFont="1" applyBorder="1" applyAlignment="1">
      <alignment horizontal="center" vertical="center"/>
    </xf>
    <xf numFmtId="164" fontId="41" fillId="0" borderId="23" xfId="0" applyFont="1" applyBorder="1" applyAlignment="1">
      <alignment horizontal="left" vertical="center" wrapText="1"/>
    </xf>
    <xf numFmtId="164" fontId="0" fillId="0" borderId="24" xfId="0" applyFont="1" applyBorder="1" applyAlignment="1">
      <alignment horizontal="left" vertical="center" wrapText="1"/>
    </xf>
    <xf numFmtId="164" fontId="22" fillId="15" borderId="10" xfId="0" applyFont="1" applyFill="1" applyBorder="1" applyAlignment="1">
      <alignment horizontal="center" vertical="center"/>
    </xf>
    <xf numFmtId="164" fontId="22" fillId="15" borderId="10" xfId="0" applyFont="1" applyFill="1" applyBorder="1" applyAlignment="1">
      <alignment horizontal="left" vertical="center"/>
    </xf>
    <xf numFmtId="165" fontId="22" fillId="15" borderId="10" xfId="0" applyNumberFormat="1" applyFont="1" applyFill="1" applyBorder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165" fontId="48" fillId="0" borderId="0" xfId="0" applyNumberFormat="1" applyFont="1" applyAlignment="1">
      <alignment vertical="center"/>
    </xf>
    <xf numFmtId="164" fontId="22" fillId="0" borderId="0" xfId="0" applyFont="1" applyAlignment="1">
      <alignment horizontal="center" vertical="center"/>
    </xf>
    <xf numFmtId="164" fontId="0" fillId="20" borderId="25" xfId="0" applyFont="1" applyFill="1" applyBorder="1" applyAlignment="1">
      <alignment vertical="center"/>
    </xf>
    <xf numFmtId="164" fontId="22" fillId="20" borderId="25" xfId="0" applyFont="1" applyFill="1" applyBorder="1" applyAlignment="1">
      <alignment horizontal="center" vertical="center"/>
    </xf>
    <xf numFmtId="164" fontId="22" fillId="20" borderId="29" xfId="0" applyFont="1" applyFill="1" applyBorder="1" applyAlignment="1">
      <alignment horizontal="center" vertical="center"/>
    </xf>
    <xf numFmtId="164" fontId="0" fillId="20" borderId="27" xfId="0" applyFont="1" applyFill="1" applyBorder="1" applyAlignment="1">
      <alignment vertical="center"/>
    </xf>
    <xf numFmtId="164" fontId="22" fillId="20" borderId="27" xfId="0" applyFont="1" applyFill="1" applyBorder="1" applyAlignment="1">
      <alignment horizontal="center" vertical="center"/>
    </xf>
    <xf numFmtId="164" fontId="0" fillId="20" borderId="38" xfId="0" applyFont="1" applyFill="1" applyBorder="1" applyAlignment="1">
      <alignment vertical="center"/>
    </xf>
    <xf numFmtId="164" fontId="22" fillId="20" borderId="38" xfId="0" applyFont="1" applyFill="1" applyBorder="1" applyAlignment="1">
      <alignment horizontal="center" vertical="center"/>
    </xf>
    <xf numFmtId="164" fontId="0" fillId="20" borderId="27" xfId="0" applyFont="1" applyFill="1" applyBorder="1" applyAlignment="1">
      <alignment horizontal="center" vertical="center"/>
    </xf>
    <xf numFmtId="164" fontId="23" fillId="0" borderId="29" xfId="0" applyFont="1" applyBorder="1" applyAlignment="1">
      <alignment horizontal="center" vertical="center"/>
    </xf>
    <xf numFmtId="164" fontId="23" fillId="0" borderId="39" xfId="0" applyFont="1" applyBorder="1" applyAlignment="1">
      <alignment horizontal="center" vertical="center"/>
    </xf>
    <xf numFmtId="164" fontId="0" fillId="0" borderId="29" xfId="0" applyBorder="1" applyAlignment="1">
      <alignment horizontal="center"/>
    </xf>
    <xf numFmtId="164" fontId="0" fillId="0" borderId="40" xfId="0" applyBorder="1" applyAlignment="1">
      <alignment horizontal="center"/>
    </xf>
    <xf numFmtId="164" fontId="0" fillId="0" borderId="29" xfId="0" applyBorder="1" applyAlignment="1">
      <alignment/>
    </xf>
    <xf numFmtId="164" fontId="0" fillId="0" borderId="27" xfId="0" applyFont="1" applyBorder="1" applyAlignment="1">
      <alignment horizontal="center" vertical="center"/>
    </xf>
    <xf numFmtId="164" fontId="0" fillId="0" borderId="27" xfId="0" applyFont="1" applyBorder="1" applyAlignment="1">
      <alignment vertical="center" wrapText="1"/>
    </xf>
    <xf numFmtId="165" fontId="0" fillId="0" borderId="27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4" fontId="0" fillId="0" borderId="31" xfId="0" applyBorder="1" applyAlignment="1">
      <alignment horizontal="center"/>
    </xf>
    <xf numFmtId="164" fontId="0" fillId="0" borderId="41" xfId="0" applyBorder="1" applyAlignment="1">
      <alignment horizontal="center"/>
    </xf>
    <xf numFmtId="164" fontId="0" fillId="0" borderId="31" xfId="0" applyBorder="1" applyAlignment="1">
      <alignment/>
    </xf>
    <xf numFmtId="164" fontId="0" fillId="0" borderId="30" xfId="0" applyFont="1" applyBorder="1" applyAlignment="1">
      <alignment horizontal="center" vertical="center"/>
    </xf>
    <xf numFmtId="164" fontId="0" fillId="0" borderId="30" xfId="0" applyFont="1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4" fontId="0" fillId="0" borderId="30" xfId="0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30" xfId="0" applyBorder="1" applyAlignment="1">
      <alignment/>
    </xf>
    <xf numFmtId="164" fontId="0" fillId="0" borderId="30" xfId="0" applyFont="1" applyBorder="1" applyAlignment="1">
      <alignment horizontal="left" vertical="center" indent="1"/>
    </xf>
    <xf numFmtId="164" fontId="0" fillId="0" borderId="31" xfId="0" applyBorder="1" applyAlignment="1">
      <alignment horizontal="center" vertical="center"/>
    </xf>
    <xf numFmtId="164" fontId="0" fillId="0" borderId="33" xfId="0" applyFont="1" applyBorder="1" applyAlignment="1">
      <alignment horizontal="center" vertical="center"/>
    </xf>
    <xf numFmtId="164" fontId="0" fillId="0" borderId="33" xfId="0" applyFont="1" applyBorder="1" applyAlignment="1">
      <alignment vertical="center"/>
    </xf>
    <xf numFmtId="165" fontId="0" fillId="0" borderId="33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165" fontId="0" fillId="0" borderId="33" xfId="17" applyNumberFormat="1" applyFont="1" applyFill="1" applyBorder="1" applyAlignment="1" applyProtection="1">
      <alignment horizontal="center"/>
      <protection/>
    </xf>
    <xf numFmtId="165" fontId="0" fillId="0" borderId="16" xfId="0" applyNumberFormat="1" applyBorder="1" applyAlignment="1">
      <alignment horizontal="center"/>
    </xf>
    <xf numFmtId="165" fontId="0" fillId="0" borderId="33" xfId="0" applyNumberFormat="1" applyFont="1" applyBorder="1" applyAlignment="1">
      <alignment/>
    </xf>
    <xf numFmtId="164" fontId="0" fillId="5" borderId="30" xfId="0" applyFont="1" applyFill="1" applyBorder="1" applyAlignment="1">
      <alignment vertical="center"/>
    </xf>
    <xf numFmtId="165" fontId="22" fillId="5" borderId="30" xfId="0" applyNumberFormat="1" applyFont="1" applyFill="1" applyBorder="1" applyAlignment="1">
      <alignment horizontal="center" vertical="center"/>
    </xf>
    <xf numFmtId="165" fontId="22" fillId="5" borderId="42" xfId="0" applyNumberFormat="1" applyFont="1" applyFill="1" applyBorder="1" applyAlignment="1">
      <alignment horizontal="center" vertical="center"/>
    </xf>
    <xf numFmtId="165" fontId="22" fillId="5" borderId="29" xfId="0" applyNumberFormat="1" applyFont="1" applyFill="1" applyBorder="1" applyAlignment="1">
      <alignment horizontal="center" vertical="center"/>
    </xf>
    <xf numFmtId="165" fontId="22" fillId="5" borderId="40" xfId="0" applyNumberFormat="1" applyFont="1" applyFill="1" applyBorder="1" applyAlignment="1">
      <alignment horizontal="center" vertical="center"/>
    </xf>
    <xf numFmtId="165" fontId="22" fillId="5" borderId="29" xfId="0" applyNumberFormat="1" applyFont="1" applyFill="1" applyBorder="1" applyAlignment="1">
      <alignment/>
    </xf>
    <xf numFmtId="165" fontId="0" fillId="5" borderId="29" xfId="0" applyNumberFormat="1" applyFill="1" applyBorder="1" applyAlignment="1">
      <alignment/>
    </xf>
    <xf numFmtId="164" fontId="0" fillId="0" borderId="28" xfId="0" applyFont="1" applyBorder="1" applyAlignment="1">
      <alignment horizontal="center" vertical="center"/>
    </xf>
    <xf numFmtId="164" fontId="0" fillId="0" borderId="28" xfId="0" applyFont="1" applyBorder="1" applyAlignment="1">
      <alignment vertical="center"/>
    </xf>
    <xf numFmtId="168" fontId="0" fillId="0" borderId="28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/>
    </xf>
    <xf numFmtId="168" fontId="0" fillId="0" borderId="46" xfId="0" applyNumberFormat="1" applyBorder="1" applyAlignment="1">
      <alignment horizontal="center"/>
    </xf>
    <xf numFmtId="168" fontId="0" fillId="0" borderId="28" xfId="0" applyNumberFormat="1" applyBorder="1" applyAlignment="1">
      <alignment/>
    </xf>
    <xf numFmtId="164" fontId="24" fillId="20" borderId="29" xfId="0" applyFont="1" applyFill="1" applyBorder="1" applyAlignment="1">
      <alignment horizontal="center" vertical="center"/>
    </xf>
    <xf numFmtId="164" fontId="24" fillId="20" borderId="29" xfId="0" applyFont="1" applyFill="1" applyBorder="1" applyAlignment="1">
      <alignment horizontal="center" vertical="center" wrapText="1"/>
    </xf>
    <xf numFmtId="164" fontId="24" fillId="20" borderId="39" xfId="0" applyFont="1" applyFill="1" applyBorder="1" applyAlignment="1">
      <alignment horizontal="center" vertical="center"/>
    </xf>
    <xf numFmtId="164" fontId="47" fillId="0" borderId="39" xfId="0" applyFont="1" applyBorder="1" applyAlignment="1">
      <alignment horizontal="center" vertical="center"/>
    </xf>
    <xf numFmtId="164" fontId="47" fillId="0" borderId="29" xfId="0" applyFont="1" applyBorder="1" applyAlignment="1">
      <alignment horizontal="center" vertical="center"/>
    </xf>
    <xf numFmtId="164" fontId="22" fillId="0" borderId="27" xfId="0" applyFont="1" applyBorder="1" applyAlignment="1">
      <alignment horizontal="center" vertical="top"/>
    </xf>
    <xf numFmtId="164" fontId="42" fillId="10" borderId="27" xfId="0" applyFont="1" applyFill="1" applyBorder="1" applyAlignment="1">
      <alignment vertical="center"/>
    </xf>
    <xf numFmtId="165" fontId="0" fillId="10" borderId="27" xfId="0" applyNumberFormat="1" applyFont="1" applyFill="1" applyBorder="1" applyAlignment="1">
      <alignment vertical="center"/>
    </xf>
    <xf numFmtId="165" fontId="0" fillId="10" borderId="38" xfId="0" applyNumberFormat="1" applyFont="1" applyFill="1" applyBorder="1" applyAlignment="1">
      <alignment vertical="center"/>
    </xf>
    <xf numFmtId="165" fontId="0" fillId="10" borderId="31" xfId="0" applyNumberFormat="1" applyFont="1" applyFill="1" applyBorder="1" applyAlignment="1">
      <alignment vertical="center"/>
    </xf>
    <xf numFmtId="164" fontId="22" fillId="0" borderId="30" xfId="0" applyFont="1" applyBorder="1" applyAlignment="1">
      <alignment horizontal="center" vertical="top"/>
    </xf>
    <xf numFmtId="165" fontId="0" fillId="0" borderId="30" xfId="0" applyNumberFormat="1" applyBorder="1" applyAlignment="1">
      <alignment vertical="center"/>
    </xf>
    <xf numFmtId="165" fontId="0" fillId="0" borderId="42" xfId="0" applyNumberFormat="1" applyBorder="1" applyAlignment="1">
      <alignment vertical="center"/>
    </xf>
    <xf numFmtId="164" fontId="0" fillId="0" borderId="27" xfId="0" applyFont="1" applyBorder="1" applyAlignment="1">
      <alignment vertical="center"/>
    </xf>
    <xf numFmtId="165" fontId="0" fillId="0" borderId="27" xfId="0" applyNumberFormat="1" applyBorder="1" applyAlignment="1">
      <alignment vertical="center"/>
    </xf>
    <xf numFmtId="165" fontId="0" fillId="0" borderId="38" xfId="0" applyNumberFormat="1" applyBorder="1" applyAlignment="1">
      <alignment vertical="center"/>
    </xf>
    <xf numFmtId="164" fontId="42" fillId="10" borderId="30" xfId="0" applyFont="1" applyFill="1" applyBorder="1" applyAlignment="1">
      <alignment vertical="center"/>
    </xf>
    <xf numFmtId="165" fontId="0" fillId="10" borderId="30" xfId="0" applyNumberFormat="1" applyFill="1" applyBorder="1" applyAlignment="1">
      <alignment vertical="center"/>
    </xf>
    <xf numFmtId="165" fontId="0" fillId="10" borderId="42" xfId="0" applyNumberFormat="1" applyFill="1" applyBorder="1" applyAlignment="1">
      <alignment vertical="center"/>
    </xf>
    <xf numFmtId="164" fontId="42" fillId="22" borderId="30" xfId="0" applyFont="1" applyFill="1" applyBorder="1" applyAlignment="1">
      <alignment vertical="center"/>
    </xf>
    <xf numFmtId="165" fontId="22" fillId="22" borderId="30" xfId="0" applyNumberFormat="1" applyFont="1" applyFill="1" applyBorder="1" applyAlignment="1">
      <alignment vertical="center"/>
    </xf>
    <xf numFmtId="165" fontId="22" fillId="22" borderId="42" xfId="0" applyNumberFormat="1" applyFont="1" applyFill="1" applyBorder="1" applyAlignment="1">
      <alignment vertical="center"/>
    </xf>
    <xf numFmtId="164" fontId="0" fillId="0" borderId="30" xfId="0" applyFont="1" applyBorder="1" applyAlignment="1">
      <alignment vertical="center" wrapText="1"/>
    </xf>
    <xf numFmtId="164" fontId="42" fillId="0" borderId="30" xfId="0" applyFont="1" applyBorder="1" applyAlignment="1">
      <alignment vertical="center"/>
    </xf>
    <xf numFmtId="164" fontId="42" fillId="5" borderId="30" xfId="0" applyFont="1" applyFill="1" applyBorder="1" applyAlignment="1">
      <alignment vertical="center" wrapText="1"/>
    </xf>
    <xf numFmtId="168" fontId="0" fillId="5" borderId="30" xfId="0" applyNumberFormat="1" applyFill="1" applyBorder="1" applyAlignment="1">
      <alignment vertical="center"/>
    </xf>
    <xf numFmtId="168" fontId="0" fillId="5" borderId="42" xfId="0" applyNumberFormat="1" applyFill="1" applyBorder="1" applyAlignment="1">
      <alignment vertical="center"/>
    </xf>
    <xf numFmtId="164" fontId="42" fillId="0" borderId="30" xfId="0" applyFont="1" applyBorder="1" applyAlignment="1">
      <alignment vertical="center" wrapText="1"/>
    </xf>
    <xf numFmtId="168" fontId="0" fillId="0" borderId="30" xfId="0" applyNumberFormat="1" applyBorder="1" applyAlignment="1">
      <alignment vertical="center"/>
    </xf>
    <xf numFmtId="168" fontId="0" fillId="0" borderId="42" xfId="0" applyNumberFormat="1" applyBorder="1" applyAlignment="1">
      <alignment vertical="center"/>
    </xf>
    <xf numFmtId="164" fontId="22" fillId="0" borderId="28" xfId="0" applyFont="1" applyBorder="1" applyAlignment="1">
      <alignment horizontal="center" vertical="top"/>
    </xf>
    <xf numFmtId="164" fontId="42" fillId="0" borderId="28" xfId="0" applyFont="1" applyBorder="1" applyAlignment="1">
      <alignment vertical="center" wrapText="1"/>
    </xf>
    <xf numFmtId="168" fontId="0" fillId="0" borderId="28" xfId="0" applyNumberFormat="1" applyBorder="1" applyAlignment="1">
      <alignment vertical="center"/>
    </xf>
    <xf numFmtId="168" fontId="0" fillId="0" borderId="45" xfId="0" applyNumberFormat="1" applyBorder="1" applyAlignment="1">
      <alignment vertical="center"/>
    </xf>
    <xf numFmtId="168" fontId="0" fillId="0" borderId="34" xfId="0" applyNumberFormat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workbookViewId="0" topLeftCell="A1">
      <selection activeCell="G118" sqref="G118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43.75390625" style="0" customWidth="1"/>
    <col min="5" max="5" width="16.875" style="1" customWidth="1"/>
    <col min="6" max="6" width="14.25390625" style="2" customWidth="1"/>
    <col min="7" max="7" width="13.125" style="2" customWidth="1"/>
  </cols>
  <sheetData>
    <row r="1" spans="1:7" ht="18" customHeight="1">
      <c r="A1" s="3"/>
      <c r="B1" s="3"/>
      <c r="C1" s="3"/>
      <c r="D1" s="3"/>
      <c r="E1" s="4"/>
      <c r="F1" s="5"/>
      <c r="G1" s="5"/>
    </row>
    <row r="2" spans="1:7" ht="17.25">
      <c r="A2" s="4" t="s">
        <v>0</v>
      </c>
      <c r="B2" s="6"/>
      <c r="C2" s="6"/>
      <c r="D2" s="6" t="s">
        <v>1</v>
      </c>
      <c r="E2" s="7"/>
      <c r="F2" s="5"/>
      <c r="G2" s="5"/>
    </row>
    <row r="3" spans="1:7" ht="12.75">
      <c r="A3" s="4"/>
      <c r="B3" s="4"/>
      <c r="C3" s="4"/>
      <c r="D3" s="4"/>
      <c r="E3" s="4"/>
      <c r="F3" s="5"/>
      <c r="G3" s="5"/>
    </row>
    <row r="4" spans="1:7" s="13" customFormat="1" ht="15" customHeight="1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12"/>
    </row>
    <row r="5" spans="1:11" s="13" customFormat="1" ht="27.75" customHeight="1">
      <c r="A5" s="8"/>
      <c r="B5" s="8"/>
      <c r="C5" s="8"/>
      <c r="D5" s="9"/>
      <c r="E5" s="10"/>
      <c r="F5" s="11" t="s">
        <v>8</v>
      </c>
      <c r="G5" s="14" t="s">
        <v>9</v>
      </c>
      <c r="I5" s="15"/>
      <c r="J5" s="15"/>
      <c r="K5" s="15"/>
    </row>
    <row r="6" spans="1:7" s="20" customFormat="1" ht="7.5" customHeight="1">
      <c r="A6" s="16">
        <v>1</v>
      </c>
      <c r="B6" s="16">
        <v>2</v>
      </c>
      <c r="C6" s="16">
        <v>3</v>
      </c>
      <c r="D6" s="17">
        <v>4</v>
      </c>
      <c r="E6" s="18">
        <v>6</v>
      </c>
      <c r="F6" s="19">
        <v>7</v>
      </c>
      <c r="G6" s="19">
        <v>8</v>
      </c>
    </row>
    <row r="7" spans="1:8" ht="27.75" customHeight="1">
      <c r="A7" s="21" t="s">
        <v>10</v>
      </c>
      <c r="B7" s="22"/>
      <c r="C7" s="22"/>
      <c r="D7" s="23" t="s">
        <v>11</v>
      </c>
      <c r="E7" s="24">
        <f>E8+E12</f>
        <v>1205000</v>
      </c>
      <c r="F7" s="25">
        <f>F8+F12</f>
        <v>5000</v>
      </c>
      <c r="G7" s="25">
        <f>G8+G12</f>
        <v>1200000</v>
      </c>
      <c r="H7" s="4"/>
    </row>
    <row r="8" spans="1:11" ht="19.5" customHeight="1">
      <c r="A8" s="26"/>
      <c r="B8" s="27" t="s">
        <v>12</v>
      </c>
      <c r="C8" s="28"/>
      <c r="D8" s="29" t="s">
        <v>13</v>
      </c>
      <c r="E8" s="30">
        <f>SUM(E9:E11)</f>
        <v>1205000</v>
      </c>
      <c r="F8" s="11">
        <f>SUM(F9:F11)</f>
        <v>5000</v>
      </c>
      <c r="G8" s="11">
        <f>SUM(G9:G11)</f>
        <v>1200000</v>
      </c>
      <c r="K8" s="13"/>
    </row>
    <row r="9" spans="1:11" ht="19.5" customHeight="1">
      <c r="A9" s="26"/>
      <c r="B9" s="31"/>
      <c r="C9" s="31" t="s">
        <v>14</v>
      </c>
      <c r="D9" s="32" t="s">
        <v>15</v>
      </c>
      <c r="E9" s="33">
        <v>5000</v>
      </c>
      <c r="F9" s="33">
        <v>5000</v>
      </c>
      <c r="G9" s="33"/>
      <c r="K9" s="13"/>
    </row>
    <row r="10" spans="1:11" ht="19.5" customHeight="1">
      <c r="A10" s="26"/>
      <c r="B10" s="31"/>
      <c r="C10" s="31" t="s">
        <v>16</v>
      </c>
      <c r="D10" s="32" t="s">
        <v>17</v>
      </c>
      <c r="E10" s="33">
        <v>1200000</v>
      </c>
      <c r="F10" s="33"/>
      <c r="G10" s="33">
        <v>1200000</v>
      </c>
      <c r="K10" s="13"/>
    </row>
    <row r="11" spans="1:11" ht="19.5" customHeight="1">
      <c r="A11" s="26"/>
      <c r="B11" s="31"/>
      <c r="C11" s="31" t="s">
        <v>18</v>
      </c>
      <c r="D11" s="32" t="s">
        <v>19</v>
      </c>
      <c r="E11" s="33">
        <v>0</v>
      </c>
      <c r="F11" s="33">
        <v>0</v>
      </c>
      <c r="G11" s="33">
        <v>0</v>
      </c>
      <c r="J11" s="34"/>
      <c r="K11" s="13"/>
    </row>
    <row r="12" spans="1:11" ht="19.5" customHeight="1">
      <c r="A12" s="26"/>
      <c r="B12" s="27" t="s">
        <v>20</v>
      </c>
      <c r="C12" s="27"/>
      <c r="D12" s="35" t="s">
        <v>21</v>
      </c>
      <c r="E12" s="11">
        <v>0</v>
      </c>
      <c r="F12" s="11">
        <v>0</v>
      </c>
      <c r="G12" s="11">
        <v>0</v>
      </c>
      <c r="K12" s="13"/>
    </row>
    <row r="13" spans="1:11" ht="19.5" customHeight="1">
      <c r="A13" s="26"/>
      <c r="B13" s="31"/>
      <c r="C13" s="31" t="s">
        <v>22</v>
      </c>
      <c r="D13" s="32" t="s">
        <v>23</v>
      </c>
      <c r="E13" s="33">
        <v>0</v>
      </c>
      <c r="F13" s="33">
        <v>0</v>
      </c>
      <c r="G13" s="33">
        <v>0</v>
      </c>
      <c r="K13" s="13"/>
    </row>
    <row r="14" spans="1:10" ht="24" customHeight="1">
      <c r="A14" s="36" t="s">
        <v>24</v>
      </c>
      <c r="B14" s="37"/>
      <c r="C14" s="22"/>
      <c r="D14" s="38" t="s">
        <v>25</v>
      </c>
      <c r="E14" s="24">
        <v>5000</v>
      </c>
      <c r="F14" s="25">
        <v>5000</v>
      </c>
      <c r="G14" s="25"/>
      <c r="J14" s="4"/>
    </row>
    <row r="15" spans="1:7" ht="19.5" customHeight="1">
      <c r="A15" s="39"/>
      <c r="B15" s="27" t="s">
        <v>26</v>
      </c>
      <c r="C15" s="28"/>
      <c r="D15" s="35" t="s">
        <v>21</v>
      </c>
      <c r="E15" s="30">
        <v>5000</v>
      </c>
      <c r="F15" s="11">
        <v>5000</v>
      </c>
      <c r="G15" s="11"/>
    </row>
    <row r="16" spans="1:7" ht="19.5" customHeight="1">
      <c r="A16" s="39"/>
      <c r="B16" s="40"/>
      <c r="C16" s="31" t="s">
        <v>27</v>
      </c>
      <c r="D16" s="32" t="s">
        <v>28</v>
      </c>
      <c r="E16" s="41">
        <v>5000</v>
      </c>
      <c r="F16" s="33">
        <v>5000</v>
      </c>
      <c r="G16" s="33"/>
    </row>
    <row r="17" spans="1:7" ht="19.5" customHeight="1">
      <c r="A17" s="42">
        <v>600</v>
      </c>
      <c r="B17" s="22"/>
      <c r="C17" s="37"/>
      <c r="D17" s="38" t="s">
        <v>29</v>
      </c>
      <c r="E17" s="24">
        <f>SUM(E18)</f>
        <v>764000</v>
      </c>
      <c r="F17" s="25">
        <v>4000</v>
      </c>
      <c r="G17" s="25">
        <f>SUM(G18)</f>
        <v>760000</v>
      </c>
    </row>
    <row r="18" spans="1:7" ht="19.5" customHeight="1">
      <c r="A18" s="39"/>
      <c r="B18" s="28">
        <v>60016</v>
      </c>
      <c r="C18" s="27"/>
      <c r="D18" s="35" t="s">
        <v>30</v>
      </c>
      <c r="E18" s="30">
        <f>SUM(E19:E20)</f>
        <v>764000</v>
      </c>
      <c r="F18" s="11">
        <v>4000</v>
      </c>
      <c r="G18" s="11">
        <f>SUM(G19:G20)</f>
        <v>760000</v>
      </c>
    </row>
    <row r="19" spans="1:7" ht="19.5" customHeight="1">
      <c r="A19" s="39"/>
      <c r="B19" s="40"/>
      <c r="C19" s="31" t="s">
        <v>14</v>
      </c>
      <c r="D19" s="32" t="s">
        <v>15</v>
      </c>
      <c r="E19" s="41">
        <v>4000</v>
      </c>
      <c r="F19" s="33">
        <v>4000</v>
      </c>
      <c r="G19" s="33"/>
    </row>
    <row r="20" spans="1:7" ht="19.5" customHeight="1">
      <c r="A20" s="39"/>
      <c r="B20" s="40"/>
      <c r="C20" s="31" t="s">
        <v>18</v>
      </c>
      <c r="D20" s="32" t="s">
        <v>19</v>
      </c>
      <c r="E20" s="41">
        <v>760000</v>
      </c>
      <c r="F20" s="33"/>
      <c r="G20" s="33">
        <v>760000</v>
      </c>
    </row>
    <row r="21" spans="1:7" ht="22.5" customHeight="1">
      <c r="A21" s="42">
        <v>700</v>
      </c>
      <c r="B21" s="22"/>
      <c r="C21" s="22"/>
      <c r="D21" s="38" t="s">
        <v>31</v>
      </c>
      <c r="E21" s="24">
        <v>578000</v>
      </c>
      <c r="F21" s="25">
        <v>113000</v>
      </c>
      <c r="G21" s="25">
        <v>465000</v>
      </c>
    </row>
    <row r="22" spans="1:7" ht="19.5" customHeight="1">
      <c r="A22" s="39"/>
      <c r="B22" s="28">
        <v>70005</v>
      </c>
      <c r="C22" s="28"/>
      <c r="D22" s="35" t="s">
        <v>32</v>
      </c>
      <c r="E22" s="30">
        <f>SUM(E23:E27)</f>
        <v>578000</v>
      </c>
      <c r="F22" s="11">
        <f>SUM(F23:F27)</f>
        <v>113000</v>
      </c>
      <c r="G22" s="11">
        <f>SUM(G23:G27)</f>
        <v>465000</v>
      </c>
    </row>
    <row r="23" spans="1:7" ht="19.5" customHeight="1">
      <c r="A23" s="39"/>
      <c r="B23" s="40"/>
      <c r="C23" s="31" t="s">
        <v>33</v>
      </c>
      <c r="D23" s="32" t="s">
        <v>34</v>
      </c>
      <c r="E23" s="41">
        <v>30000</v>
      </c>
      <c r="F23" s="33">
        <v>30000</v>
      </c>
      <c r="G23" s="33"/>
    </row>
    <row r="24" spans="1:7" ht="19.5" customHeight="1">
      <c r="A24" s="39"/>
      <c r="B24" s="40"/>
      <c r="C24" s="31" t="s">
        <v>27</v>
      </c>
      <c r="D24" s="32" t="s">
        <v>28</v>
      </c>
      <c r="E24" s="41">
        <v>82000</v>
      </c>
      <c r="F24" s="33">
        <v>82000</v>
      </c>
      <c r="G24" s="33"/>
    </row>
    <row r="25" spans="1:7" ht="19.5" customHeight="1">
      <c r="A25" s="39"/>
      <c r="B25" s="40"/>
      <c r="C25" s="31" t="s">
        <v>35</v>
      </c>
      <c r="D25" s="32" t="s">
        <v>36</v>
      </c>
      <c r="E25" s="41">
        <v>15000</v>
      </c>
      <c r="F25" s="33"/>
      <c r="G25" s="33">
        <v>15000</v>
      </c>
    </row>
    <row r="26" spans="1:7" ht="19.5" customHeight="1">
      <c r="A26" s="39"/>
      <c r="B26" s="40"/>
      <c r="C26" s="31" t="s">
        <v>37</v>
      </c>
      <c r="D26" s="32" t="s">
        <v>38</v>
      </c>
      <c r="E26" s="41">
        <v>450000</v>
      </c>
      <c r="F26" s="33"/>
      <c r="G26" s="33">
        <v>450000</v>
      </c>
    </row>
    <row r="27" spans="1:7" ht="19.5" customHeight="1">
      <c r="A27" s="39"/>
      <c r="B27" s="40"/>
      <c r="C27" s="31" t="s">
        <v>39</v>
      </c>
      <c r="D27" s="32" t="s">
        <v>40</v>
      </c>
      <c r="E27" s="41">
        <v>1000</v>
      </c>
      <c r="F27" s="33">
        <v>1000</v>
      </c>
      <c r="G27" s="33"/>
    </row>
    <row r="28" spans="1:7" ht="19.5" customHeight="1">
      <c r="A28" s="42">
        <v>750</v>
      </c>
      <c r="B28" s="22"/>
      <c r="C28" s="22"/>
      <c r="D28" s="38" t="s">
        <v>41</v>
      </c>
      <c r="E28" s="24">
        <f>E29+E31</f>
        <v>81278</v>
      </c>
      <c r="F28" s="25">
        <f>F29+F31</f>
        <v>81278</v>
      </c>
      <c r="G28" s="25"/>
    </row>
    <row r="29" spans="1:7" ht="19.5" customHeight="1">
      <c r="A29" s="39"/>
      <c r="B29" s="28">
        <v>75011</v>
      </c>
      <c r="C29" s="28"/>
      <c r="D29" s="35" t="s">
        <v>42</v>
      </c>
      <c r="E29" s="30">
        <v>71278</v>
      </c>
      <c r="F29" s="11">
        <v>71278</v>
      </c>
      <c r="G29" s="11"/>
    </row>
    <row r="30" spans="1:7" ht="19.5" customHeight="1">
      <c r="A30" s="39"/>
      <c r="B30" s="40"/>
      <c r="C30" s="40">
        <v>2010</v>
      </c>
      <c r="D30" s="32" t="s">
        <v>43</v>
      </c>
      <c r="E30" s="41">
        <v>71278</v>
      </c>
      <c r="F30" s="33">
        <v>71278</v>
      </c>
      <c r="G30" s="33"/>
    </row>
    <row r="31" spans="1:7" ht="19.5" customHeight="1">
      <c r="A31" s="39"/>
      <c r="B31" s="28">
        <v>75023</v>
      </c>
      <c r="C31" s="28"/>
      <c r="D31" s="35" t="s">
        <v>44</v>
      </c>
      <c r="E31" s="30">
        <v>10000</v>
      </c>
      <c r="F31" s="11">
        <v>10000</v>
      </c>
      <c r="G31" s="11"/>
    </row>
    <row r="32" spans="1:7" ht="19.5" customHeight="1">
      <c r="A32" s="39"/>
      <c r="B32" s="40"/>
      <c r="C32" s="31" t="s">
        <v>14</v>
      </c>
      <c r="D32" s="32" t="s">
        <v>15</v>
      </c>
      <c r="E32" s="41">
        <v>10000</v>
      </c>
      <c r="F32" s="33">
        <v>10000</v>
      </c>
      <c r="G32" s="33"/>
    </row>
    <row r="33" spans="1:7" ht="23.25" customHeight="1">
      <c r="A33" s="42">
        <v>751</v>
      </c>
      <c r="B33" s="22"/>
      <c r="C33" s="22"/>
      <c r="D33" s="38" t="s">
        <v>45</v>
      </c>
      <c r="E33" s="24">
        <v>1280</v>
      </c>
      <c r="F33" s="25">
        <v>1280</v>
      </c>
      <c r="G33" s="25"/>
    </row>
    <row r="34" spans="1:7" ht="19.5" customHeight="1">
      <c r="A34" s="39"/>
      <c r="B34" s="28">
        <v>75101</v>
      </c>
      <c r="C34" s="28"/>
      <c r="D34" s="35" t="s">
        <v>46</v>
      </c>
      <c r="E34" s="30">
        <v>1280</v>
      </c>
      <c r="F34" s="11">
        <v>1280</v>
      </c>
      <c r="G34" s="11"/>
    </row>
    <row r="35" spans="1:7" ht="19.5" customHeight="1">
      <c r="A35" s="39"/>
      <c r="B35" s="40"/>
      <c r="C35" s="40">
        <v>2010</v>
      </c>
      <c r="D35" s="32" t="s">
        <v>43</v>
      </c>
      <c r="E35" s="41">
        <v>1280</v>
      </c>
      <c r="F35" s="33">
        <v>1280</v>
      </c>
      <c r="G35" s="33"/>
    </row>
    <row r="36" spans="1:7" ht="19.5" customHeight="1">
      <c r="A36" s="42">
        <v>754</v>
      </c>
      <c r="B36" s="22"/>
      <c r="C36" s="22"/>
      <c r="D36" s="38" t="s">
        <v>47</v>
      </c>
      <c r="E36" s="24">
        <v>0</v>
      </c>
      <c r="F36" s="25">
        <v>0</v>
      </c>
      <c r="G36" s="25"/>
    </row>
    <row r="37" spans="1:7" ht="19.5" customHeight="1">
      <c r="A37" s="39"/>
      <c r="B37" s="28">
        <v>75414</v>
      </c>
      <c r="C37" s="28"/>
      <c r="D37" s="35" t="s">
        <v>48</v>
      </c>
      <c r="E37" s="30">
        <v>0</v>
      </c>
      <c r="F37" s="11">
        <v>0</v>
      </c>
      <c r="G37" s="11"/>
    </row>
    <row r="38" spans="1:7" ht="19.5" customHeight="1">
      <c r="A38" s="39"/>
      <c r="B38" s="40"/>
      <c r="C38" s="40">
        <v>2010</v>
      </c>
      <c r="D38" s="32" t="s">
        <v>43</v>
      </c>
      <c r="E38" s="41">
        <v>0</v>
      </c>
      <c r="F38" s="33">
        <v>0</v>
      </c>
      <c r="G38" s="33"/>
    </row>
    <row r="39" spans="1:7" ht="39" customHeight="1">
      <c r="A39" s="42">
        <v>756</v>
      </c>
      <c r="B39" s="22"/>
      <c r="C39" s="22"/>
      <c r="D39" s="43" t="s">
        <v>49</v>
      </c>
      <c r="E39" s="24">
        <f>E40+E43+E50+E64+E66</f>
        <v>5184867</v>
      </c>
      <c r="F39" s="25">
        <f>F66+F64+F50+F43+F40</f>
        <v>5184867</v>
      </c>
      <c r="G39" s="25"/>
    </row>
    <row r="40" spans="1:7" ht="19.5" customHeight="1">
      <c r="A40" s="39"/>
      <c r="B40" s="28">
        <v>75601</v>
      </c>
      <c r="C40" s="28"/>
      <c r="D40" s="35" t="s">
        <v>50</v>
      </c>
      <c r="E40" s="30">
        <f>SUM(E41:E42)</f>
        <v>22000</v>
      </c>
      <c r="F40" s="11">
        <f>SUM(F41:F42)</f>
        <v>22000</v>
      </c>
      <c r="G40" s="11"/>
    </row>
    <row r="41" spans="1:7" ht="19.5" customHeight="1">
      <c r="A41" s="39"/>
      <c r="B41" s="40"/>
      <c r="C41" s="31" t="s">
        <v>51</v>
      </c>
      <c r="D41" s="32" t="s">
        <v>52</v>
      </c>
      <c r="E41" s="41">
        <v>21000</v>
      </c>
      <c r="F41" s="33">
        <v>21000</v>
      </c>
      <c r="G41" s="33"/>
    </row>
    <row r="42" spans="1:7" ht="19.5" customHeight="1">
      <c r="A42" s="39"/>
      <c r="B42" s="40"/>
      <c r="C42" s="31" t="s">
        <v>53</v>
      </c>
      <c r="D42" s="32" t="s">
        <v>54</v>
      </c>
      <c r="E42" s="41">
        <v>1000</v>
      </c>
      <c r="F42" s="33">
        <v>1000</v>
      </c>
      <c r="G42" s="33"/>
    </row>
    <row r="43" spans="1:7" ht="19.5" customHeight="1">
      <c r="A43" s="39"/>
      <c r="B43" s="28">
        <v>75615</v>
      </c>
      <c r="C43" s="27"/>
      <c r="D43" s="35" t="s">
        <v>55</v>
      </c>
      <c r="E43" s="30">
        <f>SUM(E44:E49)</f>
        <v>1935600</v>
      </c>
      <c r="F43" s="11">
        <f>SUM(F44:F49)</f>
        <v>1935600</v>
      </c>
      <c r="G43" s="11"/>
    </row>
    <row r="44" spans="1:7" ht="19.5" customHeight="1">
      <c r="A44" s="39"/>
      <c r="B44" s="40"/>
      <c r="C44" s="31" t="s">
        <v>56</v>
      </c>
      <c r="D44" s="32" t="s">
        <v>57</v>
      </c>
      <c r="E44" s="41">
        <v>1500000</v>
      </c>
      <c r="F44" s="33">
        <v>1500000</v>
      </c>
      <c r="G44" s="33"/>
    </row>
    <row r="45" spans="1:7" ht="19.5" customHeight="1">
      <c r="A45" s="39"/>
      <c r="B45" s="40"/>
      <c r="C45" s="44" t="s">
        <v>58</v>
      </c>
      <c r="D45" s="32" t="s">
        <v>59</v>
      </c>
      <c r="E45" s="41">
        <v>75000</v>
      </c>
      <c r="F45" s="33">
        <v>75000</v>
      </c>
      <c r="G45" s="33"/>
    </row>
    <row r="46" spans="1:7" ht="19.5" customHeight="1">
      <c r="A46" s="39"/>
      <c r="B46" s="40"/>
      <c r="C46" s="31" t="s">
        <v>60</v>
      </c>
      <c r="D46" s="32" t="s">
        <v>61</v>
      </c>
      <c r="E46" s="41">
        <v>340000</v>
      </c>
      <c r="F46" s="33">
        <v>340000</v>
      </c>
      <c r="G46" s="33"/>
    </row>
    <row r="47" spans="1:7" ht="19.5" customHeight="1">
      <c r="A47" s="39"/>
      <c r="B47" s="40"/>
      <c r="C47" s="31" t="s">
        <v>62</v>
      </c>
      <c r="D47" s="32" t="s">
        <v>63</v>
      </c>
      <c r="E47" s="41">
        <v>13600</v>
      </c>
      <c r="F47" s="33">
        <v>13600</v>
      </c>
      <c r="G47" s="33"/>
    </row>
    <row r="48" spans="1:7" ht="19.5" customHeight="1">
      <c r="A48" s="39"/>
      <c r="B48" s="40"/>
      <c r="C48" s="31" t="s">
        <v>64</v>
      </c>
      <c r="D48" s="32" t="s">
        <v>65</v>
      </c>
      <c r="E48" s="41">
        <v>3000</v>
      </c>
      <c r="F48" s="33">
        <v>3000</v>
      </c>
      <c r="G48" s="33"/>
    </row>
    <row r="49" spans="1:7" ht="19.5" customHeight="1">
      <c r="A49" s="39"/>
      <c r="B49" s="40"/>
      <c r="C49" s="31" t="s">
        <v>53</v>
      </c>
      <c r="D49" s="32" t="s">
        <v>54</v>
      </c>
      <c r="E49" s="41">
        <v>4000</v>
      </c>
      <c r="F49" s="33">
        <v>4000</v>
      </c>
      <c r="G49" s="33"/>
    </row>
    <row r="50" spans="1:7" ht="19.5" customHeight="1">
      <c r="A50" s="39"/>
      <c r="B50" s="28">
        <v>75616</v>
      </c>
      <c r="C50" s="27"/>
      <c r="D50" s="35" t="s">
        <v>66</v>
      </c>
      <c r="E50" s="30">
        <f>SUM(E51:E63)</f>
        <v>1601000</v>
      </c>
      <c r="F50" s="11">
        <f>SUM(F51:F63)</f>
        <v>1601000</v>
      </c>
      <c r="G50" s="11"/>
    </row>
    <row r="51" spans="1:7" ht="19.5" customHeight="1">
      <c r="A51" s="39"/>
      <c r="B51" s="40"/>
      <c r="C51" s="31" t="s">
        <v>56</v>
      </c>
      <c r="D51" s="32" t="s">
        <v>57</v>
      </c>
      <c r="E51" s="41">
        <v>820000</v>
      </c>
      <c r="F51" s="33">
        <v>820000</v>
      </c>
      <c r="G51" s="33"/>
    </row>
    <row r="52" spans="1:7" ht="19.5" customHeight="1">
      <c r="A52" s="39"/>
      <c r="B52" s="40"/>
      <c r="C52" s="31" t="s">
        <v>58</v>
      </c>
      <c r="D52" s="32" t="s">
        <v>59</v>
      </c>
      <c r="E52" s="41">
        <v>275000</v>
      </c>
      <c r="F52" s="33">
        <v>275000</v>
      </c>
      <c r="G52" s="33"/>
    </row>
    <row r="53" spans="1:7" ht="19.5" customHeight="1">
      <c r="A53" s="39"/>
      <c r="B53" s="40"/>
      <c r="C53" s="31" t="s">
        <v>60</v>
      </c>
      <c r="D53" s="32" t="s">
        <v>61</v>
      </c>
      <c r="E53" s="41">
        <v>12000</v>
      </c>
      <c r="F53" s="33">
        <v>12000</v>
      </c>
      <c r="G53" s="33"/>
    </row>
    <row r="54" spans="1:7" ht="19.5" customHeight="1">
      <c r="A54" s="39"/>
      <c r="B54" s="40"/>
      <c r="C54" s="31" t="s">
        <v>62</v>
      </c>
      <c r="D54" s="32" t="s">
        <v>63</v>
      </c>
      <c r="E54" s="41">
        <v>93000</v>
      </c>
      <c r="F54" s="33">
        <v>93000</v>
      </c>
      <c r="G54" s="33"/>
    </row>
    <row r="55" spans="1:7" ht="19.5" customHeight="1">
      <c r="A55" s="39"/>
      <c r="B55" s="40"/>
      <c r="C55" s="31" t="s">
        <v>67</v>
      </c>
      <c r="D55" s="32" t="s">
        <v>68</v>
      </c>
      <c r="E55" s="41">
        <v>15000</v>
      </c>
      <c r="F55" s="33">
        <v>15000</v>
      </c>
      <c r="G55" s="33"/>
    </row>
    <row r="56" spans="1:7" ht="19.5" customHeight="1">
      <c r="A56" s="39"/>
      <c r="B56" s="40"/>
      <c r="C56" s="31" t="s">
        <v>69</v>
      </c>
      <c r="D56" s="32" t="s">
        <v>70</v>
      </c>
      <c r="E56" s="41">
        <v>6000</v>
      </c>
      <c r="F56" s="33">
        <v>6000</v>
      </c>
      <c r="G56" s="33"/>
    </row>
    <row r="57" spans="1:7" ht="19.5" customHeight="1">
      <c r="A57" s="39"/>
      <c r="B57" s="40"/>
      <c r="C57" s="31" t="s">
        <v>71</v>
      </c>
      <c r="D57" s="32" t="s">
        <v>72</v>
      </c>
      <c r="E57" s="41">
        <v>9000</v>
      </c>
      <c r="F57" s="33">
        <v>9000</v>
      </c>
      <c r="G57" s="33"/>
    </row>
    <row r="58" spans="1:7" ht="19.5" customHeight="1">
      <c r="A58" s="39"/>
      <c r="B58" s="40"/>
      <c r="C58" s="31" t="s">
        <v>73</v>
      </c>
      <c r="D58" s="32" t="s">
        <v>74</v>
      </c>
      <c r="E58" s="41">
        <v>42000</v>
      </c>
      <c r="F58" s="33">
        <v>42000</v>
      </c>
      <c r="G58" s="33"/>
    </row>
    <row r="59" spans="1:7" ht="19.5" customHeight="1">
      <c r="A59" s="39"/>
      <c r="B59" s="40"/>
      <c r="C59" s="31" t="s">
        <v>75</v>
      </c>
      <c r="D59" s="32" t="s">
        <v>76</v>
      </c>
      <c r="E59" s="41">
        <v>160000</v>
      </c>
      <c r="F59" s="33">
        <v>160000</v>
      </c>
      <c r="G59" s="33"/>
    </row>
    <row r="60" spans="1:7" ht="19.5" customHeight="1">
      <c r="A60" s="39"/>
      <c r="B60" s="40"/>
      <c r="C60" s="31" t="s">
        <v>64</v>
      </c>
      <c r="D60" s="32" t="s">
        <v>65</v>
      </c>
      <c r="E60" s="41">
        <v>3000</v>
      </c>
      <c r="F60" s="33">
        <v>3000</v>
      </c>
      <c r="G60" s="33"/>
    </row>
    <row r="61" spans="1:7" ht="19.5" customHeight="1">
      <c r="A61" s="39"/>
      <c r="B61" s="40"/>
      <c r="C61" s="31" t="s">
        <v>77</v>
      </c>
      <c r="D61" s="32" t="s">
        <v>78</v>
      </c>
      <c r="E61" s="41">
        <v>150000</v>
      </c>
      <c r="F61" s="33">
        <v>150000</v>
      </c>
      <c r="G61" s="33"/>
    </row>
    <row r="62" spans="1:7" ht="18.75" customHeight="1">
      <c r="A62" s="39"/>
      <c r="B62" s="40"/>
      <c r="C62" s="31" t="s">
        <v>53</v>
      </c>
      <c r="D62" s="32" t="s">
        <v>54</v>
      </c>
      <c r="E62" s="41">
        <v>14000</v>
      </c>
      <c r="F62" s="33">
        <v>14000</v>
      </c>
      <c r="G62" s="33"/>
    </row>
    <row r="63" spans="1:7" ht="18.75" customHeight="1">
      <c r="A63" s="39"/>
      <c r="B63" s="40"/>
      <c r="C63" s="31" t="s">
        <v>39</v>
      </c>
      <c r="D63" s="32" t="s">
        <v>40</v>
      </c>
      <c r="E63" s="41">
        <v>2000</v>
      </c>
      <c r="F63" s="33">
        <v>2000</v>
      </c>
      <c r="G63" s="33"/>
    </row>
    <row r="64" spans="1:7" ht="18.75" customHeight="1">
      <c r="A64" s="39"/>
      <c r="B64" s="28">
        <v>75618</v>
      </c>
      <c r="C64" s="27"/>
      <c r="D64" s="35" t="s">
        <v>65</v>
      </c>
      <c r="E64" s="30">
        <v>37000</v>
      </c>
      <c r="F64" s="11">
        <v>37000</v>
      </c>
      <c r="G64" s="11"/>
    </row>
    <row r="65" spans="1:7" ht="18.75" customHeight="1">
      <c r="A65" s="39"/>
      <c r="B65" s="40"/>
      <c r="C65" s="31" t="s">
        <v>79</v>
      </c>
      <c r="D65" s="32" t="s">
        <v>80</v>
      </c>
      <c r="E65" s="41">
        <v>37000</v>
      </c>
      <c r="F65" s="33">
        <v>37000</v>
      </c>
      <c r="G65" s="33"/>
    </row>
    <row r="66" spans="1:7" ht="18.75" customHeight="1">
      <c r="A66" s="39"/>
      <c r="B66" s="28">
        <v>75621</v>
      </c>
      <c r="C66" s="27"/>
      <c r="D66" s="35" t="s">
        <v>81</v>
      </c>
      <c r="E66" s="30">
        <f>SUM(E67:E68)</f>
        <v>1589267</v>
      </c>
      <c r="F66" s="11">
        <f>SUM(F67:F68)</f>
        <v>1589267</v>
      </c>
      <c r="G66" s="11"/>
    </row>
    <row r="67" spans="1:7" ht="18.75" customHeight="1">
      <c r="A67" s="39"/>
      <c r="B67" s="40"/>
      <c r="C67" s="31" t="s">
        <v>82</v>
      </c>
      <c r="D67" s="32" t="s">
        <v>83</v>
      </c>
      <c r="E67" s="41">
        <v>1574267</v>
      </c>
      <c r="F67" s="33">
        <v>1574267</v>
      </c>
      <c r="G67" s="33"/>
    </row>
    <row r="68" spans="1:7" ht="18.75" customHeight="1">
      <c r="A68" s="39"/>
      <c r="B68" s="40"/>
      <c r="C68" s="31" t="s">
        <v>84</v>
      </c>
      <c r="D68" s="32" t="s">
        <v>85</v>
      </c>
      <c r="E68" s="41">
        <v>15000</v>
      </c>
      <c r="F68" s="33">
        <v>15000</v>
      </c>
      <c r="G68" s="33"/>
    </row>
    <row r="69" spans="1:7" ht="27.75" customHeight="1">
      <c r="A69" s="42">
        <v>758</v>
      </c>
      <c r="B69" s="22"/>
      <c r="C69" s="37"/>
      <c r="D69" s="38" t="s">
        <v>86</v>
      </c>
      <c r="E69" s="24">
        <f>E76+E74+E72+E70</f>
        <v>8449886</v>
      </c>
      <c r="F69" s="25">
        <f>F76+F74+F72+F70</f>
        <v>8449886</v>
      </c>
      <c r="G69" s="25"/>
    </row>
    <row r="70" spans="1:7" ht="18.75" customHeight="1">
      <c r="A70" s="39"/>
      <c r="B70" s="28">
        <v>75801</v>
      </c>
      <c r="C70" s="27"/>
      <c r="D70" s="35" t="s">
        <v>87</v>
      </c>
      <c r="E70" s="30">
        <v>5444688</v>
      </c>
      <c r="F70" s="11">
        <v>5444688</v>
      </c>
      <c r="G70" s="11"/>
    </row>
    <row r="71" spans="1:7" ht="18.75" customHeight="1">
      <c r="A71" s="39"/>
      <c r="B71" s="40"/>
      <c r="C71" s="31" t="s">
        <v>88</v>
      </c>
      <c r="D71" s="32" t="s">
        <v>89</v>
      </c>
      <c r="E71" s="41">
        <v>5444688</v>
      </c>
      <c r="F71" s="45">
        <v>5444688</v>
      </c>
      <c r="G71" s="33"/>
    </row>
    <row r="72" spans="1:7" ht="18.75" customHeight="1">
      <c r="A72" s="39"/>
      <c r="B72" s="28">
        <v>75807</v>
      </c>
      <c r="C72" s="27"/>
      <c r="D72" s="35" t="s">
        <v>90</v>
      </c>
      <c r="E72" s="30">
        <v>2958063</v>
      </c>
      <c r="F72" s="11">
        <v>2958063</v>
      </c>
      <c r="G72" s="11"/>
    </row>
    <row r="73" spans="1:7" ht="18.75" customHeight="1">
      <c r="A73" s="39"/>
      <c r="B73" s="40"/>
      <c r="C73" s="31" t="s">
        <v>88</v>
      </c>
      <c r="D73" s="32" t="s">
        <v>89</v>
      </c>
      <c r="E73" s="46">
        <v>2958063</v>
      </c>
      <c r="F73" s="33">
        <v>2958063</v>
      </c>
      <c r="G73" s="33"/>
    </row>
    <row r="74" spans="1:7" ht="18.75" customHeight="1">
      <c r="A74" s="39"/>
      <c r="B74" s="28">
        <v>75814</v>
      </c>
      <c r="C74" s="27"/>
      <c r="D74" s="35" t="s">
        <v>91</v>
      </c>
      <c r="E74" s="30">
        <v>0</v>
      </c>
      <c r="F74" s="11">
        <v>0</v>
      </c>
      <c r="G74" s="11"/>
    </row>
    <row r="75" spans="1:7" ht="18.75" customHeight="1">
      <c r="A75" s="39"/>
      <c r="B75" s="40"/>
      <c r="C75" s="31" t="s">
        <v>92</v>
      </c>
      <c r="D75" s="32" t="s">
        <v>93</v>
      </c>
      <c r="E75" s="46">
        <v>0</v>
      </c>
      <c r="F75" s="33">
        <v>0</v>
      </c>
      <c r="G75" s="33"/>
    </row>
    <row r="76" spans="1:7" ht="18.75" customHeight="1">
      <c r="A76" s="39"/>
      <c r="B76" s="28">
        <v>75831</v>
      </c>
      <c r="C76" s="27"/>
      <c r="D76" s="35" t="s">
        <v>94</v>
      </c>
      <c r="E76" s="30">
        <v>47135</v>
      </c>
      <c r="F76" s="11">
        <v>47135</v>
      </c>
      <c r="G76" s="11"/>
    </row>
    <row r="77" spans="1:7" ht="18.75" customHeight="1">
      <c r="A77" s="39"/>
      <c r="B77" s="40"/>
      <c r="C77" s="31" t="s">
        <v>88</v>
      </c>
      <c r="D77" s="32" t="s">
        <v>89</v>
      </c>
      <c r="E77" s="41">
        <v>47135</v>
      </c>
      <c r="F77" s="33">
        <v>47135</v>
      </c>
      <c r="G77" s="33"/>
    </row>
    <row r="78" spans="1:7" ht="24" customHeight="1">
      <c r="A78" s="42">
        <v>801</v>
      </c>
      <c r="B78" s="22"/>
      <c r="C78" s="37"/>
      <c r="D78" s="38" t="s">
        <v>95</v>
      </c>
      <c r="E78" s="24">
        <f>E85+E83+E79</f>
        <v>508000</v>
      </c>
      <c r="F78" s="25">
        <f>F85+F83+F79</f>
        <v>158000</v>
      </c>
      <c r="G78" s="25">
        <f>G85+G83+G79</f>
        <v>350000</v>
      </c>
    </row>
    <row r="79" spans="1:7" ht="18.75" customHeight="1">
      <c r="A79" s="39"/>
      <c r="B79" s="28">
        <v>80101</v>
      </c>
      <c r="C79" s="27"/>
      <c r="D79" s="35" t="s">
        <v>96</v>
      </c>
      <c r="E79" s="30">
        <f>SUM(E80:E82)</f>
        <v>353000</v>
      </c>
      <c r="F79" s="11">
        <f>SUM(F80:F82)</f>
        <v>3000</v>
      </c>
      <c r="G79" s="11">
        <f>SUM(G80:G82)</f>
        <v>350000</v>
      </c>
    </row>
    <row r="80" spans="1:7" ht="18.75" customHeight="1">
      <c r="A80" s="39"/>
      <c r="B80" s="40"/>
      <c r="C80" s="31" t="s">
        <v>97</v>
      </c>
      <c r="D80" s="32" t="s">
        <v>98</v>
      </c>
      <c r="E80" s="41">
        <v>3000</v>
      </c>
      <c r="F80" s="33">
        <v>3000</v>
      </c>
      <c r="G80" s="33"/>
    </row>
    <row r="81" spans="1:7" ht="18.75" customHeight="1">
      <c r="A81" s="39"/>
      <c r="B81" s="40"/>
      <c r="C81" s="31" t="s">
        <v>99</v>
      </c>
      <c r="D81" s="32" t="s">
        <v>100</v>
      </c>
      <c r="E81" s="41">
        <v>0</v>
      </c>
      <c r="F81" s="33">
        <v>0</v>
      </c>
      <c r="G81" s="33"/>
    </row>
    <row r="82" spans="1:7" ht="18.75" customHeight="1">
      <c r="A82" s="39"/>
      <c r="B82" s="40"/>
      <c r="C82" s="31" t="s">
        <v>16</v>
      </c>
      <c r="D82" s="32" t="s">
        <v>17</v>
      </c>
      <c r="E82" s="41">
        <v>350000</v>
      </c>
      <c r="F82" s="33">
        <v>0</v>
      </c>
      <c r="G82" s="33">
        <v>350000</v>
      </c>
    </row>
    <row r="83" spans="1:7" ht="18.75" customHeight="1">
      <c r="A83" s="39"/>
      <c r="B83" s="28">
        <v>80104</v>
      </c>
      <c r="C83" s="27"/>
      <c r="D83" s="35" t="s">
        <v>101</v>
      </c>
      <c r="E83" s="30">
        <v>155000</v>
      </c>
      <c r="F83" s="11">
        <v>155000</v>
      </c>
      <c r="G83" s="11"/>
    </row>
    <row r="84" spans="1:7" ht="18.75" customHeight="1">
      <c r="A84" s="39"/>
      <c r="B84" s="28"/>
      <c r="C84" s="31" t="s">
        <v>97</v>
      </c>
      <c r="D84" s="32" t="s">
        <v>98</v>
      </c>
      <c r="E84" s="41">
        <v>155000</v>
      </c>
      <c r="F84" s="33">
        <v>155000</v>
      </c>
      <c r="G84" s="33"/>
    </row>
    <row r="85" spans="1:7" ht="18.75" customHeight="1">
      <c r="A85" s="39"/>
      <c r="B85" s="28">
        <v>80195</v>
      </c>
      <c r="C85" s="31"/>
      <c r="D85" s="35" t="s">
        <v>21</v>
      </c>
      <c r="E85" s="30">
        <v>0</v>
      </c>
      <c r="F85" s="11">
        <v>0</v>
      </c>
      <c r="G85" s="11"/>
    </row>
    <row r="86" spans="1:7" ht="18.75" customHeight="1">
      <c r="A86" s="39"/>
      <c r="B86" s="28"/>
      <c r="C86" s="31" t="s">
        <v>99</v>
      </c>
      <c r="D86" s="32" t="s">
        <v>100</v>
      </c>
      <c r="E86" s="41"/>
      <c r="F86" s="33"/>
      <c r="G86" s="33"/>
    </row>
    <row r="87" spans="1:7" ht="24" customHeight="1">
      <c r="A87" s="42">
        <v>851</v>
      </c>
      <c r="B87" s="22"/>
      <c r="C87" s="37"/>
      <c r="D87" s="38" t="s">
        <v>102</v>
      </c>
      <c r="E87" s="24">
        <v>859</v>
      </c>
      <c r="F87" s="25">
        <v>859</v>
      </c>
      <c r="G87" s="25"/>
    </row>
    <row r="88" spans="1:7" ht="18.75" customHeight="1">
      <c r="A88" s="39"/>
      <c r="B88" s="28">
        <v>85195</v>
      </c>
      <c r="C88" s="27"/>
      <c r="D88" s="35" t="s">
        <v>21</v>
      </c>
      <c r="E88" s="30">
        <v>859</v>
      </c>
      <c r="F88" s="11">
        <v>859</v>
      </c>
      <c r="G88" s="11"/>
    </row>
    <row r="89" spans="1:7" ht="18.75" customHeight="1">
      <c r="A89" s="39"/>
      <c r="B89" s="40"/>
      <c r="C89" s="31" t="s">
        <v>22</v>
      </c>
      <c r="D89" s="32" t="s">
        <v>103</v>
      </c>
      <c r="E89" s="41">
        <v>859</v>
      </c>
      <c r="F89" s="33">
        <v>859</v>
      </c>
      <c r="G89" s="33"/>
    </row>
    <row r="90" spans="1:10" ht="24" customHeight="1">
      <c r="A90" s="42">
        <v>852</v>
      </c>
      <c r="B90" s="22"/>
      <c r="C90" s="37"/>
      <c r="D90" s="38" t="s">
        <v>104</v>
      </c>
      <c r="E90" s="24">
        <f>E105+E103+E101+E99+E96+E93+E91</f>
        <v>3642211</v>
      </c>
      <c r="F90" s="25">
        <f>F105+F103+F101+F99+F96+F93+F91</f>
        <v>3642211</v>
      </c>
      <c r="G90" s="25"/>
      <c r="H90" s="47"/>
      <c r="I90" s="34"/>
      <c r="J90" s="34"/>
    </row>
    <row r="91" spans="1:8" ht="18.75" customHeight="1">
      <c r="A91" s="39"/>
      <c r="B91" s="28">
        <v>85212</v>
      </c>
      <c r="C91" s="27"/>
      <c r="D91" s="35" t="s">
        <v>105</v>
      </c>
      <c r="E91" s="30">
        <v>3267451</v>
      </c>
      <c r="F91" s="11">
        <v>3267451</v>
      </c>
      <c r="G91" s="11"/>
      <c r="H91" s="4"/>
    </row>
    <row r="92" spans="1:8" ht="18.75" customHeight="1">
      <c r="A92" s="39"/>
      <c r="B92" s="40"/>
      <c r="C92" s="31" t="s">
        <v>22</v>
      </c>
      <c r="D92" s="32" t="s">
        <v>106</v>
      </c>
      <c r="E92" s="41">
        <v>3267451</v>
      </c>
      <c r="F92" s="33">
        <v>3267451</v>
      </c>
      <c r="G92" s="33"/>
      <c r="H92" s="4"/>
    </row>
    <row r="93" spans="1:8" ht="18.75" customHeight="1">
      <c r="A93" s="39"/>
      <c r="B93" s="28">
        <v>85213</v>
      </c>
      <c r="C93" s="27"/>
      <c r="D93" s="35" t="s">
        <v>107</v>
      </c>
      <c r="E93" s="30">
        <f>SUM(E94:E95)</f>
        <v>25377</v>
      </c>
      <c r="F93" s="11">
        <f>SUM(F94:F95)</f>
        <v>25377</v>
      </c>
      <c r="G93" s="11"/>
      <c r="H93" s="4"/>
    </row>
    <row r="94" spans="1:8" ht="18.75" customHeight="1">
      <c r="A94" s="39"/>
      <c r="B94" s="40"/>
      <c r="C94" s="31" t="s">
        <v>22</v>
      </c>
      <c r="D94" s="32" t="s">
        <v>108</v>
      </c>
      <c r="E94" s="41">
        <v>6219</v>
      </c>
      <c r="F94" s="33">
        <v>6219</v>
      </c>
      <c r="G94" s="33"/>
      <c r="H94" s="4"/>
    </row>
    <row r="95" spans="1:8" ht="18.75" customHeight="1">
      <c r="A95" s="39"/>
      <c r="B95" s="40"/>
      <c r="C95" s="31" t="s">
        <v>99</v>
      </c>
      <c r="D95" s="32" t="s">
        <v>109</v>
      </c>
      <c r="E95" s="41">
        <v>19158</v>
      </c>
      <c r="F95" s="33">
        <v>19158</v>
      </c>
      <c r="G95" s="33"/>
      <c r="H95" s="4"/>
    </row>
    <row r="96" spans="1:8" ht="18.75" customHeight="1">
      <c r="A96" s="39"/>
      <c r="B96" s="28">
        <v>85214</v>
      </c>
      <c r="C96" s="27"/>
      <c r="D96" s="35" t="s">
        <v>110</v>
      </c>
      <c r="E96" s="30">
        <f>SUM(E97:E98)</f>
        <v>125376</v>
      </c>
      <c r="F96" s="11">
        <f>SUM(F97:F98)</f>
        <v>125376</v>
      </c>
      <c r="G96" s="11"/>
      <c r="H96" s="4"/>
    </row>
    <row r="97" spans="1:8" ht="18.75" customHeight="1">
      <c r="A97" s="39"/>
      <c r="B97" s="40"/>
      <c r="C97" s="31" t="s">
        <v>22</v>
      </c>
      <c r="D97" s="32" t="s">
        <v>108</v>
      </c>
      <c r="E97" s="41"/>
      <c r="F97" s="33"/>
      <c r="G97" s="33"/>
      <c r="H97" s="4"/>
    </row>
    <row r="98" spans="1:8" ht="18.75" customHeight="1">
      <c r="A98" s="39"/>
      <c r="B98" s="40"/>
      <c r="C98" s="31" t="s">
        <v>99</v>
      </c>
      <c r="D98" s="32" t="s">
        <v>111</v>
      </c>
      <c r="E98" s="41">
        <v>125376</v>
      </c>
      <c r="F98" s="33">
        <v>125376</v>
      </c>
      <c r="G98" s="33"/>
      <c r="H98" s="4"/>
    </row>
    <row r="99" spans="1:8" ht="18.75" customHeight="1">
      <c r="A99" s="39"/>
      <c r="B99" s="28">
        <v>85216</v>
      </c>
      <c r="C99" s="31"/>
      <c r="D99" s="35" t="s">
        <v>112</v>
      </c>
      <c r="E99" s="30">
        <v>99183</v>
      </c>
      <c r="F99" s="11">
        <v>99183</v>
      </c>
      <c r="G99" s="11"/>
      <c r="H99" s="4"/>
    </row>
    <row r="100" spans="1:8" ht="18.75" customHeight="1">
      <c r="A100" s="39"/>
      <c r="B100" s="40"/>
      <c r="C100" s="31" t="s">
        <v>99</v>
      </c>
      <c r="D100" s="32" t="s">
        <v>111</v>
      </c>
      <c r="E100" s="41">
        <v>99183</v>
      </c>
      <c r="F100" s="33">
        <v>99183</v>
      </c>
      <c r="G100" s="33"/>
      <c r="H100" s="4"/>
    </row>
    <row r="101" spans="1:8" ht="18.75" customHeight="1">
      <c r="A101" s="39"/>
      <c r="B101" s="28">
        <v>85219</v>
      </c>
      <c r="C101" s="27"/>
      <c r="D101" s="35" t="s">
        <v>113</v>
      </c>
      <c r="E101" s="30">
        <f>SUM(E102)</f>
        <v>106824</v>
      </c>
      <c r="F101" s="11">
        <f>SUM(F102)</f>
        <v>106824</v>
      </c>
      <c r="G101" s="11"/>
      <c r="H101" s="4"/>
    </row>
    <row r="102" spans="1:8" ht="18.75" customHeight="1">
      <c r="A102" s="39"/>
      <c r="B102" s="40"/>
      <c r="C102" s="31" t="s">
        <v>99</v>
      </c>
      <c r="D102" s="32" t="s">
        <v>114</v>
      </c>
      <c r="E102" s="41">
        <v>106824</v>
      </c>
      <c r="F102" s="33">
        <v>106824</v>
      </c>
      <c r="G102" s="33"/>
      <c r="H102" s="4"/>
    </row>
    <row r="103" spans="1:7" ht="18.75" customHeight="1">
      <c r="A103" s="39"/>
      <c r="B103" s="28">
        <v>85228</v>
      </c>
      <c r="C103" s="27"/>
      <c r="D103" s="35" t="s">
        <v>115</v>
      </c>
      <c r="E103" s="30">
        <v>18000</v>
      </c>
      <c r="F103" s="11">
        <v>18000</v>
      </c>
      <c r="G103" s="11"/>
    </row>
    <row r="104" spans="1:7" ht="18.75" customHeight="1">
      <c r="A104" s="39"/>
      <c r="B104" s="40"/>
      <c r="C104" s="31" t="s">
        <v>97</v>
      </c>
      <c r="D104" s="32" t="s">
        <v>98</v>
      </c>
      <c r="E104" s="41">
        <v>18000</v>
      </c>
      <c r="F104" s="33">
        <v>18000</v>
      </c>
      <c r="G104" s="33"/>
    </row>
    <row r="105" spans="1:7" ht="18.75" customHeight="1">
      <c r="A105" s="39"/>
      <c r="B105" s="28">
        <v>85295</v>
      </c>
      <c r="C105" s="27"/>
      <c r="D105" s="35" t="s">
        <v>21</v>
      </c>
      <c r="E105" s="30">
        <v>0</v>
      </c>
      <c r="F105" s="11">
        <v>0</v>
      </c>
      <c r="G105" s="11"/>
    </row>
    <row r="106" spans="1:7" ht="18.75" customHeight="1">
      <c r="A106" s="39"/>
      <c r="B106" s="40"/>
      <c r="C106" s="31" t="s">
        <v>99</v>
      </c>
      <c r="D106" s="32" t="s">
        <v>109</v>
      </c>
      <c r="E106" s="41"/>
      <c r="F106" s="33"/>
      <c r="G106" s="33"/>
    </row>
    <row r="107" spans="1:7" ht="18.75" customHeight="1">
      <c r="A107" s="42">
        <v>900</v>
      </c>
      <c r="B107" s="22"/>
      <c r="C107" s="37"/>
      <c r="D107" s="38" t="s">
        <v>116</v>
      </c>
      <c r="E107" s="24">
        <f>E108+E110</f>
        <v>7654000</v>
      </c>
      <c r="F107" s="25"/>
      <c r="G107" s="25">
        <f>G108+G110</f>
        <v>7654000</v>
      </c>
    </row>
    <row r="108" spans="1:7" ht="18.75" customHeight="1">
      <c r="A108" s="48"/>
      <c r="B108" s="49">
        <v>90001</v>
      </c>
      <c r="C108" s="50"/>
      <c r="D108" s="51" t="s">
        <v>117</v>
      </c>
      <c r="E108" s="30">
        <v>7154000</v>
      </c>
      <c r="F108" s="11"/>
      <c r="G108" s="11">
        <v>7154000</v>
      </c>
    </row>
    <row r="109" spans="1:7" ht="18.75" customHeight="1">
      <c r="A109" s="48"/>
      <c r="B109" s="49"/>
      <c r="C109" s="52" t="s">
        <v>18</v>
      </c>
      <c r="D109" s="53" t="s">
        <v>118</v>
      </c>
      <c r="E109" s="54">
        <v>7154000</v>
      </c>
      <c r="F109" s="33"/>
      <c r="G109" s="33">
        <v>7154000</v>
      </c>
    </row>
    <row r="110" spans="1:7" ht="18.75" customHeight="1">
      <c r="A110" s="39"/>
      <c r="B110" s="28">
        <v>90095</v>
      </c>
      <c r="C110" s="27"/>
      <c r="D110" s="35" t="s">
        <v>21</v>
      </c>
      <c r="E110" s="30">
        <f>SUM(E111:E112)</f>
        <v>500000</v>
      </c>
      <c r="F110" s="11"/>
      <c r="G110" s="11">
        <f>SUM(G111:G112)</f>
        <v>500000</v>
      </c>
    </row>
    <row r="111" spans="1:7" ht="18.75" customHeight="1">
      <c r="A111" s="39"/>
      <c r="B111" s="40"/>
      <c r="C111" s="31" t="s">
        <v>16</v>
      </c>
      <c r="D111" s="32" t="s">
        <v>119</v>
      </c>
      <c r="E111" s="41"/>
      <c r="F111" s="33"/>
      <c r="G111" s="33"/>
    </row>
    <row r="112" spans="1:7" ht="18.75" customHeight="1">
      <c r="A112" s="39"/>
      <c r="B112" s="40"/>
      <c r="C112" s="31" t="s">
        <v>18</v>
      </c>
      <c r="D112" s="32" t="s">
        <v>118</v>
      </c>
      <c r="E112" s="41">
        <v>500000</v>
      </c>
      <c r="F112" s="33"/>
      <c r="G112" s="33">
        <v>500000</v>
      </c>
    </row>
    <row r="113" spans="1:7" s="57" customFormat="1" ht="18.75" customHeight="1">
      <c r="A113" s="42">
        <v>921</v>
      </c>
      <c r="B113" s="55"/>
      <c r="C113" s="56"/>
      <c r="D113" s="38" t="s">
        <v>120</v>
      </c>
      <c r="E113" s="24">
        <f>E114+E116</f>
        <v>315000</v>
      </c>
      <c r="F113" s="25"/>
      <c r="G113" s="25">
        <f>G114+G116</f>
        <v>315000</v>
      </c>
    </row>
    <row r="114" spans="1:9" ht="18.75" customHeight="1">
      <c r="A114" s="39"/>
      <c r="B114" s="28">
        <v>92109</v>
      </c>
      <c r="C114" s="27"/>
      <c r="D114" s="35" t="s">
        <v>121</v>
      </c>
      <c r="E114" s="30">
        <v>0</v>
      </c>
      <c r="F114" s="11"/>
      <c r="G114" s="11"/>
      <c r="I114" s="57"/>
    </row>
    <row r="115" spans="1:11" ht="18.75" customHeight="1">
      <c r="A115" s="39"/>
      <c r="B115" s="40"/>
      <c r="C115" s="31" t="s">
        <v>18</v>
      </c>
      <c r="D115" s="32" t="s">
        <v>118</v>
      </c>
      <c r="E115" s="41"/>
      <c r="F115" s="33"/>
      <c r="G115" s="33"/>
      <c r="I115" s="58"/>
      <c r="K115" s="59"/>
    </row>
    <row r="116" spans="1:11" ht="18.75" customHeight="1">
      <c r="A116" s="60"/>
      <c r="B116" s="61">
        <v>92118</v>
      </c>
      <c r="C116" s="62"/>
      <c r="D116" s="63" t="s">
        <v>122</v>
      </c>
      <c r="E116" s="64">
        <v>315000</v>
      </c>
      <c r="F116" s="65"/>
      <c r="G116" s="65">
        <v>315000</v>
      </c>
      <c r="I116" s="58"/>
      <c r="K116" s="4"/>
    </row>
    <row r="117" spans="1:11" ht="18.75" customHeight="1">
      <c r="A117" s="39"/>
      <c r="B117" s="66"/>
      <c r="C117" s="62" t="s">
        <v>16</v>
      </c>
      <c r="D117" s="32" t="s">
        <v>17</v>
      </c>
      <c r="E117" s="67">
        <v>315000</v>
      </c>
      <c r="F117" s="68"/>
      <c r="G117" s="68">
        <v>315000</v>
      </c>
      <c r="I117" s="58"/>
      <c r="K117" s="4"/>
    </row>
    <row r="118" spans="1:11" s="58" customFormat="1" ht="32.25" customHeight="1">
      <c r="A118" s="69" t="s">
        <v>123</v>
      </c>
      <c r="B118" s="69"/>
      <c r="C118" s="69"/>
      <c r="D118" s="69"/>
      <c r="E118" s="70">
        <f>E113+E107+E90+E87+E78+E69+E39+E36+E33+E28+E21+E17+E14+E7</f>
        <v>28389381</v>
      </c>
      <c r="F118" s="70">
        <f>F113+F107+F90+F87+F78+F69+F39+F36+F33+F28+F21+F17+F14+F7</f>
        <v>17645381</v>
      </c>
      <c r="G118" s="70">
        <f>G113+G107+G90+G87+G78+G69+G39+G36+G33+G28+G21+G17+G14+G7</f>
        <v>10744000</v>
      </c>
      <c r="K118" s="71"/>
    </row>
    <row r="119" spans="4:11" ht="12.75">
      <c r="D119" s="72"/>
      <c r="E119" s="4"/>
      <c r="F119" s="5"/>
      <c r="G119" s="5"/>
      <c r="K119" s="4"/>
    </row>
    <row r="120" spans="4:11" ht="13.5">
      <c r="D120" s="73"/>
      <c r="E120" s="74"/>
      <c r="F120" s="5"/>
      <c r="G120" s="5"/>
      <c r="K120" s="4"/>
    </row>
    <row r="121" spans="2:7" ht="13.5">
      <c r="B121" s="75"/>
      <c r="C121" s="75"/>
      <c r="D121" s="76"/>
      <c r="E121" s="74"/>
      <c r="F121" s="5"/>
      <c r="G121" s="5"/>
    </row>
    <row r="122" spans="2:7" ht="13.5">
      <c r="B122" s="75"/>
      <c r="C122" s="75"/>
      <c r="D122" s="76"/>
      <c r="E122" s="74"/>
      <c r="F122" s="5"/>
      <c r="G122" s="5"/>
    </row>
    <row r="123" spans="2:7" ht="13.5">
      <c r="B123" s="75"/>
      <c r="C123" s="75"/>
      <c r="D123" s="77"/>
      <c r="E123" s="74"/>
      <c r="F123" s="5"/>
      <c r="G123" s="5"/>
    </row>
    <row r="124" spans="2:7" ht="13.5">
      <c r="B124" s="75"/>
      <c r="C124" s="75"/>
      <c r="D124" s="75"/>
      <c r="E124" s="78"/>
      <c r="F124" s="5"/>
      <c r="G124" s="5"/>
    </row>
    <row r="125" spans="2:8" ht="12.75">
      <c r="B125" s="75"/>
      <c r="C125" s="75"/>
      <c r="D125" s="75"/>
      <c r="E125" s="79"/>
      <c r="F125" s="5"/>
      <c r="G125" s="5"/>
      <c r="H125" s="5"/>
    </row>
    <row r="126" spans="2:8" ht="12.75">
      <c r="B126" s="80"/>
      <c r="C126" s="80"/>
      <c r="D126" s="80"/>
      <c r="E126" s="79"/>
      <c r="F126" s="5"/>
      <c r="G126" s="5"/>
      <c r="H126" s="5"/>
    </row>
    <row r="127" spans="2:7" ht="12.75">
      <c r="B127" s="80"/>
      <c r="C127" s="80"/>
      <c r="D127" s="80"/>
      <c r="E127" s="4"/>
      <c r="F127" s="5"/>
      <c r="G127" s="5"/>
    </row>
    <row r="128" spans="2:7" ht="12.75">
      <c r="B128" s="75"/>
      <c r="C128" s="75"/>
      <c r="D128" s="75"/>
      <c r="E128" s="4"/>
      <c r="F128" s="5"/>
      <c r="G128" s="5"/>
    </row>
    <row r="129" spans="2:7" ht="12.75">
      <c r="B129" s="75"/>
      <c r="C129" s="75"/>
      <c r="D129" s="75"/>
      <c r="E129" s="4"/>
      <c r="F129" s="5"/>
      <c r="G129" s="5"/>
    </row>
    <row r="130" spans="2:7" ht="12.75">
      <c r="B130" s="75"/>
      <c r="C130" s="75"/>
      <c r="D130" s="75"/>
      <c r="E130" s="4"/>
      <c r="F130" s="5"/>
      <c r="G130" s="5"/>
    </row>
    <row r="131" spans="2:7" ht="12.75">
      <c r="B131" s="75"/>
      <c r="C131" s="75"/>
      <c r="D131" s="75"/>
      <c r="E131" s="4"/>
      <c r="F131" s="5"/>
      <c r="G131" s="5"/>
    </row>
    <row r="132" spans="2:7" ht="12.75">
      <c r="B132" s="75"/>
      <c r="C132" s="75"/>
      <c r="D132" s="75"/>
      <c r="E132" s="4"/>
      <c r="F132" s="5"/>
      <c r="G132" s="5"/>
    </row>
    <row r="133" spans="2:7" ht="12.75">
      <c r="B133" s="75"/>
      <c r="C133" s="75"/>
      <c r="D133" s="75"/>
      <c r="E133" s="4"/>
      <c r="F133" s="5"/>
      <c r="G133" s="5"/>
    </row>
    <row r="134" spans="2:7" ht="12.75">
      <c r="B134" s="75"/>
      <c r="C134" s="75"/>
      <c r="D134" s="75"/>
      <c r="E134" s="4"/>
      <c r="F134" s="5"/>
      <c r="G134" s="5"/>
    </row>
    <row r="135" spans="2:7" ht="12.75">
      <c r="B135" s="75"/>
      <c r="C135" s="75"/>
      <c r="D135" s="75"/>
      <c r="E135" s="4"/>
      <c r="F135" s="5"/>
      <c r="G135" s="5"/>
    </row>
    <row r="136" spans="2:7" ht="12.75">
      <c r="B136" s="75"/>
      <c r="C136" s="75"/>
      <c r="D136" s="75"/>
      <c r="E136" s="4"/>
      <c r="F136" s="5"/>
      <c r="G136" s="5"/>
    </row>
    <row r="137" spans="2:7" ht="12.75">
      <c r="B137" s="75"/>
      <c r="C137" s="75"/>
      <c r="D137" s="75"/>
      <c r="E137" s="4"/>
      <c r="F137" s="5"/>
      <c r="G137" s="5"/>
    </row>
    <row r="138" spans="2:7" ht="12.75">
      <c r="B138" s="75"/>
      <c r="C138" s="75"/>
      <c r="D138" s="75"/>
      <c r="E138" s="4"/>
      <c r="F138" s="5"/>
      <c r="G138" s="5"/>
    </row>
    <row r="139" spans="2:7" ht="12.75">
      <c r="B139" s="75"/>
      <c r="C139" s="75"/>
      <c r="D139" s="75"/>
      <c r="E139" s="4"/>
      <c r="F139" s="5"/>
      <c r="G139" s="5"/>
    </row>
    <row r="140" spans="2:7" ht="12.75">
      <c r="B140" s="75"/>
      <c r="C140" s="75"/>
      <c r="D140" s="75"/>
      <c r="E140" s="4"/>
      <c r="F140" s="5"/>
      <c r="G140" s="5"/>
    </row>
    <row r="141" spans="2:7" ht="12.75">
      <c r="B141" s="75"/>
      <c r="C141" s="75"/>
      <c r="D141" s="75"/>
      <c r="E141" s="4"/>
      <c r="F141" s="5"/>
      <c r="G141" s="5"/>
    </row>
    <row r="142" spans="2:7" ht="12.75">
      <c r="B142" s="75"/>
      <c r="C142" s="75"/>
      <c r="D142" s="75"/>
      <c r="E142" s="4"/>
      <c r="F142" s="5"/>
      <c r="G142" s="5"/>
    </row>
    <row r="143" spans="2:7" ht="12.75">
      <c r="B143" s="75"/>
      <c r="C143" s="75"/>
      <c r="D143" s="75"/>
      <c r="E143" s="4"/>
      <c r="F143" s="5"/>
      <c r="G143" s="5"/>
    </row>
    <row r="144" spans="2:7" ht="12.75">
      <c r="B144" s="75"/>
      <c r="C144" s="75"/>
      <c r="D144" s="75"/>
      <c r="E144" s="4"/>
      <c r="F144" s="5"/>
      <c r="G144" s="5"/>
    </row>
    <row r="145" spans="2:7" ht="12.75">
      <c r="B145" s="75"/>
      <c r="C145" s="75"/>
      <c r="D145" s="75"/>
      <c r="E145" s="4"/>
      <c r="F145" s="5"/>
      <c r="G145" s="5"/>
    </row>
    <row r="146" spans="2:7" ht="12.75">
      <c r="B146" s="75"/>
      <c r="C146" s="75"/>
      <c r="D146" s="75"/>
      <c r="E146" s="4"/>
      <c r="F146" s="5"/>
      <c r="G146" s="5"/>
    </row>
    <row r="147" spans="2:7" ht="12.75">
      <c r="B147" s="75"/>
      <c r="C147" s="75"/>
      <c r="D147" s="75"/>
      <c r="E147" s="4"/>
      <c r="F147" s="5"/>
      <c r="G147" s="5"/>
    </row>
    <row r="148" spans="2:7" ht="12.75">
      <c r="B148" s="75"/>
      <c r="C148" s="75"/>
      <c r="D148" s="75"/>
      <c r="E148" s="4"/>
      <c r="F148" s="5"/>
      <c r="G148" s="5"/>
    </row>
    <row r="149" spans="2:9" ht="12.75">
      <c r="B149" s="75"/>
      <c r="C149" s="75"/>
      <c r="D149" s="75"/>
      <c r="E149" s="4"/>
      <c r="F149" s="5"/>
      <c r="G149" s="5"/>
      <c r="H149" s="4"/>
      <c r="I149" s="4"/>
    </row>
    <row r="150" spans="2:9" ht="12.75">
      <c r="B150" s="75"/>
      <c r="C150" s="75"/>
      <c r="D150" s="75"/>
      <c r="E150" s="4"/>
      <c r="F150" s="5"/>
      <c r="G150" s="5"/>
      <c r="H150" s="4"/>
      <c r="I150" s="4"/>
    </row>
    <row r="151" spans="2:9" ht="12.75">
      <c r="B151" s="75"/>
      <c r="C151" s="75"/>
      <c r="D151" s="75"/>
      <c r="E151" s="4"/>
      <c r="F151" s="5"/>
      <c r="G151" s="5"/>
      <c r="H151" s="4"/>
      <c r="I151" s="4"/>
    </row>
    <row r="152" spans="2:9" ht="12.75">
      <c r="B152" s="75"/>
      <c r="C152" s="75"/>
      <c r="D152" s="75"/>
      <c r="E152" s="4"/>
      <c r="F152" s="5"/>
      <c r="G152" s="5"/>
      <c r="H152" s="4"/>
      <c r="I152" s="4"/>
    </row>
    <row r="153" spans="5:9" ht="12.75">
      <c r="E153" s="4"/>
      <c r="F153" s="5"/>
      <c r="G153" s="5"/>
      <c r="H153" s="4"/>
      <c r="I153" s="4"/>
    </row>
    <row r="154" spans="5:9" ht="12.75">
      <c r="E154" s="4"/>
      <c r="F154" s="5"/>
      <c r="G154" s="5"/>
      <c r="H154" s="4"/>
      <c r="I154" s="4"/>
    </row>
    <row r="155" spans="5:9" ht="12.75">
      <c r="E155" s="4"/>
      <c r="F155" s="5"/>
      <c r="G155" s="5"/>
      <c r="H155" s="4"/>
      <c r="I155" s="4"/>
    </row>
    <row r="156" spans="5:9" ht="12.75">
      <c r="E156" s="4"/>
      <c r="F156" s="5"/>
      <c r="G156" s="5"/>
      <c r="H156" s="4"/>
      <c r="I156" s="4"/>
    </row>
    <row r="157" spans="5:9" ht="12.75">
      <c r="E157" s="4"/>
      <c r="F157" s="5"/>
      <c r="G157" s="5"/>
      <c r="H157" s="4"/>
      <c r="I157" s="4"/>
    </row>
    <row r="158" spans="5:9" ht="12.75">
      <c r="E158" s="4"/>
      <c r="F158" s="5"/>
      <c r="G158" s="5"/>
      <c r="H158" s="4"/>
      <c r="I158" s="4"/>
    </row>
    <row r="159" spans="5:9" ht="12.75">
      <c r="E159" s="4"/>
      <c r="F159" s="5"/>
      <c r="G159" s="5"/>
      <c r="H159" s="4"/>
      <c r="I159" s="4"/>
    </row>
    <row r="160" spans="5:9" ht="12.75">
      <c r="E160" s="4"/>
      <c r="F160" s="5"/>
      <c r="G160" s="5"/>
      <c r="H160" s="4"/>
      <c r="I160" s="4"/>
    </row>
    <row r="161" spans="5:9" ht="12.75">
      <c r="E161" s="4"/>
      <c r="F161" s="5"/>
      <c r="G161" s="5"/>
      <c r="H161" s="4"/>
      <c r="I161" s="4"/>
    </row>
    <row r="162" spans="5:9" ht="12.75">
      <c r="E162" s="4"/>
      <c r="F162" s="5"/>
      <c r="G162" s="5"/>
      <c r="H162" s="4"/>
      <c r="I162" s="4"/>
    </row>
    <row r="163" spans="5:9" ht="12.75">
      <c r="E163" s="4"/>
      <c r="F163" s="5"/>
      <c r="G163" s="5"/>
      <c r="H163" s="4"/>
      <c r="I163" s="4"/>
    </row>
    <row r="164" spans="5:9" ht="12.75">
      <c r="E164" s="4"/>
      <c r="F164" s="5"/>
      <c r="G164" s="5"/>
      <c r="H164" s="4"/>
      <c r="I164" s="4"/>
    </row>
    <row r="165" spans="5:9" ht="12.75">
      <c r="E165" s="4"/>
      <c r="F165" s="5"/>
      <c r="G165" s="5"/>
      <c r="H165" s="4"/>
      <c r="I165" s="4"/>
    </row>
    <row r="166" spans="5:9" ht="12.75">
      <c r="E166" s="4"/>
      <c r="F166" s="5"/>
      <c r="G166" s="5"/>
      <c r="H166" s="4"/>
      <c r="I166" s="4"/>
    </row>
    <row r="167" spans="5:9" ht="12.75">
      <c r="E167" s="4"/>
      <c r="F167" s="5"/>
      <c r="G167" s="5"/>
      <c r="H167" s="4"/>
      <c r="I167" s="4"/>
    </row>
    <row r="168" spans="5:9" ht="12.75">
      <c r="E168" s="4"/>
      <c r="F168" s="5"/>
      <c r="G168" s="5"/>
      <c r="H168" s="4"/>
      <c r="I168" s="4"/>
    </row>
    <row r="169" spans="5:9" ht="12.75">
      <c r="E169" s="4"/>
      <c r="F169" s="5"/>
      <c r="G169" s="5"/>
      <c r="H169" s="4"/>
      <c r="I169" s="4"/>
    </row>
    <row r="170" spans="5:9" ht="12.75">
      <c r="E170" s="4"/>
      <c r="F170" s="5"/>
      <c r="G170" s="5"/>
      <c r="H170" s="4"/>
      <c r="I170" s="4"/>
    </row>
    <row r="171" spans="5:9" ht="12.75">
      <c r="E171" s="4"/>
      <c r="F171" s="5"/>
      <c r="G171" s="5"/>
      <c r="H171" s="4"/>
      <c r="I171" s="4"/>
    </row>
    <row r="172" spans="5:9" ht="12.75">
      <c r="E172" s="4"/>
      <c r="F172" s="5"/>
      <c r="G172" s="5"/>
      <c r="H172" s="4"/>
      <c r="I172" s="4"/>
    </row>
    <row r="173" spans="5:9" ht="12.75">
      <c r="E173" s="4"/>
      <c r="F173" s="5"/>
      <c r="G173" s="5"/>
      <c r="H173" s="4"/>
      <c r="I173" s="4"/>
    </row>
    <row r="174" spans="5:9" ht="12.75">
      <c r="E174" s="4"/>
      <c r="F174" s="5"/>
      <c r="G174" s="5"/>
      <c r="H174" s="4"/>
      <c r="I174" s="4"/>
    </row>
    <row r="175" spans="5:9" ht="12.75">
      <c r="E175" s="4"/>
      <c r="F175" s="5"/>
      <c r="G175" s="5"/>
      <c r="H175" s="4"/>
      <c r="I175" s="4"/>
    </row>
    <row r="176" spans="5:9" ht="12.75">
      <c r="E176" s="4"/>
      <c r="F176" s="5"/>
      <c r="G176" s="5"/>
      <c r="H176" s="4"/>
      <c r="I176" s="4"/>
    </row>
    <row r="177" spans="4:9" ht="12.75">
      <c r="D177" s="4"/>
      <c r="E177" s="4"/>
      <c r="F177" s="5"/>
      <c r="G177" s="5"/>
      <c r="H177" s="4"/>
      <c r="I177" s="4"/>
    </row>
    <row r="178" spans="4:9" ht="12.75">
      <c r="D178" s="4"/>
      <c r="E178" s="4"/>
      <c r="F178" s="5"/>
      <c r="G178" s="5"/>
      <c r="H178" s="4"/>
      <c r="I178" s="4"/>
    </row>
    <row r="179" spans="4:9" ht="12.75">
      <c r="D179" s="4"/>
      <c r="E179" s="4"/>
      <c r="F179" s="5"/>
      <c r="G179" s="5"/>
      <c r="H179" s="4"/>
      <c r="I179" s="4"/>
    </row>
    <row r="180" spans="4:9" ht="12.75">
      <c r="D180" s="4"/>
      <c r="E180" s="4"/>
      <c r="F180" s="5"/>
      <c r="G180" s="5"/>
      <c r="H180" s="4"/>
      <c r="I180" s="4"/>
    </row>
    <row r="181" spans="4:9" ht="12.75">
      <c r="D181" s="4"/>
      <c r="E181" s="4"/>
      <c r="F181" s="5"/>
      <c r="G181" s="5"/>
      <c r="H181" s="4"/>
      <c r="I181" s="4"/>
    </row>
    <row r="182" spans="4:9" ht="12.75">
      <c r="D182" s="4"/>
      <c r="E182" s="4"/>
      <c r="F182" s="5"/>
      <c r="G182" s="5"/>
      <c r="H182" s="4"/>
      <c r="I182" s="4"/>
    </row>
    <row r="183" spans="4:9" ht="12.75">
      <c r="D183" s="4"/>
      <c r="E183" s="4"/>
      <c r="F183" s="5"/>
      <c r="G183" s="5"/>
      <c r="H183" s="4"/>
      <c r="I183" s="4"/>
    </row>
    <row r="184" spans="4:9" ht="12.75">
      <c r="D184" s="4"/>
      <c r="E184" s="4"/>
      <c r="F184" s="5"/>
      <c r="G184" s="5"/>
      <c r="H184" s="4"/>
      <c r="I184" s="4"/>
    </row>
    <row r="185" spans="4:9" ht="12.75">
      <c r="D185" s="4"/>
      <c r="E185" s="4"/>
      <c r="F185" s="5"/>
      <c r="G185" s="5"/>
      <c r="H185" s="4"/>
      <c r="I185" s="4"/>
    </row>
    <row r="186" spans="4:9" ht="12.75">
      <c r="D186" s="4"/>
      <c r="E186" s="4"/>
      <c r="F186" s="5"/>
      <c r="G186" s="5"/>
      <c r="H186" s="4"/>
      <c r="I186" s="4"/>
    </row>
    <row r="187" spans="4:9" ht="12.75">
      <c r="D187" s="4"/>
      <c r="E187" s="4"/>
      <c r="F187" s="5"/>
      <c r="G187" s="5"/>
      <c r="H187" s="4"/>
      <c r="I187" s="4"/>
    </row>
    <row r="188" spans="4:9" ht="12.75">
      <c r="D188" s="4"/>
      <c r="E188" s="4"/>
      <c r="F188" s="5"/>
      <c r="G188" s="5"/>
      <c r="H188" s="4"/>
      <c r="I188" s="4"/>
    </row>
    <row r="189" spans="4:9" ht="12.75">
      <c r="D189" s="4"/>
      <c r="E189" s="4"/>
      <c r="F189" s="5"/>
      <c r="G189" s="5"/>
      <c r="H189" s="4"/>
      <c r="I189" s="4"/>
    </row>
    <row r="190" spans="4:9" ht="12.75">
      <c r="D190" s="4"/>
      <c r="E190" s="4"/>
      <c r="F190" s="5"/>
      <c r="G190" s="5"/>
      <c r="H190" s="4"/>
      <c r="I190" s="4"/>
    </row>
    <row r="191" spans="4:9" ht="12.75">
      <c r="D191" s="4"/>
      <c r="E191" s="4"/>
      <c r="F191" s="5"/>
      <c r="G191" s="5"/>
      <c r="H191" s="4"/>
      <c r="I191" s="4"/>
    </row>
    <row r="192" spans="4:9" ht="12.75">
      <c r="D192" s="4"/>
      <c r="E192" s="4"/>
      <c r="F192" s="5"/>
      <c r="G192" s="5"/>
      <c r="H192" s="4"/>
      <c r="I192" s="4"/>
    </row>
    <row r="193" spans="4:9" ht="12.75">
      <c r="D193" s="4"/>
      <c r="E193" s="4"/>
      <c r="F193" s="5"/>
      <c r="G193" s="5"/>
      <c r="H193" s="4"/>
      <c r="I193" s="4"/>
    </row>
    <row r="194" spans="4:9" ht="12.75">
      <c r="D194" s="4"/>
      <c r="E194" s="4"/>
      <c r="F194" s="5"/>
      <c r="G194" s="5"/>
      <c r="H194" s="4"/>
      <c r="I194" s="4"/>
    </row>
    <row r="195" spans="4:9" ht="12.75">
      <c r="D195" s="4"/>
      <c r="E195" s="4"/>
      <c r="F195" s="5"/>
      <c r="G195" s="5"/>
      <c r="H195" s="4"/>
      <c r="I195" s="4"/>
    </row>
    <row r="196" spans="4:9" ht="12.75">
      <c r="D196" s="4"/>
      <c r="E196" s="4"/>
      <c r="F196" s="5"/>
      <c r="G196" s="5"/>
      <c r="H196" s="4"/>
      <c r="I196" s="4"/>
    </row>
    <row r="197" spans="4:9" ht="12.75">
      <c r="D197" s="4"/>
      <c r="E197" s="4"/>
      <c r="F197" s="5"/>
      <c r="G197" s="5"/>
      <c r="H197" s="4"/>
      <c r="I197" s="4"/>
    </row>
    <row r="198" spans="4:9" ht="12.75">
      <c r="D198" s="4"/>
      <c r="E198" s="4"/>
      <c r="F198" s="5"/>
      <c r="G198" s="5"/>
      <c r="H198" s="4"/>
      <c r="I198" s="4"/>
    </row>
    <row r="199" spans="4:9" ht="12.75">
      <c r="D199" s="4"/>
      <c r="E199" s="4"/>
      <c r="F199" s="5"/>
      <c r="G199" s="5"/>
      <c r="H199" s="4"/>
      <c r="I199" s="4"/>
    </row>
    <row r="200" spans="4:9" ht="12.75">
      <c r="D200" s="4"/>
      <c r="E200" s="4"/>
      <c r="F200" s="5"/>
      <c r="G200" s="5"/>
      <c r="H200" s="4"/>
      <c r="I200" s="4"/>
    </row>
    <row r="201" spans="4:9" ht="12.75">
      <c r="D201" s="4"/>
      <c r="E201" s="4"/>
      <c r="F201" s="5"/>
      <c r="G201" s="5"/>
      <c r="H201" s="4"/>
      <c r="I201" s="4"/>
    </row>
    <row r="202" spans="4:9" ht="12.75">
      <c r="D202" s="4"/>
      <c r="E202" s="4"/>
      <c r="F202" s="5"/>
      <c r="G202" s="5"/>
      <c r="H202" s="4"/>
      <c r="I202" s="4"/>
    </row>
    <row r="203" spans="4:9" ht="12.75">
      <c r="D203" s="4"/>
      <c r="E203" s="4"/>
      <c r="F203" s="5"/>
      <c r="G203" s="5"/>
      <c r="H203" s="4"/>
      <c r="I203" s="4"/>
    </row>
    <row r="204" spans="4:9" ht="12.75">
      <c r="D204" s="4"/>
      <c r="E204" s="4"/>
      <c r="F204" s="5"/>
      <c r="G204" s="5"/>
      <c r="H204" s="4"/>
      <c r="I204" s="4"/>
    </row>
    <row r="205" spans="4:9" ht="12.75">
      <c r="D205" s="4"/>
      <c r="E205" s="4"/>
      <c r="F205" s="5"/>
      <c r="G205" s="5"/>
      <c r="H205" s="4"/>
      <c r="I205" s="4"/>
    </row>
    <row r="206" spans="4:9" ht="12.75">
      <c r="D206" s="4"/>
      <c r="E206" s="4"/>
      <c r="F206" s="5"/>
      <c r="G206" s="5"/>
      <c r="H206" s="4"/>
      <c r="I206" s="4"/>
    </row>
    <row r="207" spans="4:9" ht="12.75">
      <c r="D207" s="4"/>
      <c r="E207" s="4"/>
      <c r="F207" s="5"/>
      <c r="G207" s="5"/>
      <c r="H207" s="4"/>
      <c r="I207" s="4"/>
    </row>
    <row r="208" spans="4:9" ht="12.75">
      <c r="D208" s="4"/>
      <c r="E208" s="4"/>
      <c r="F208" s="5"/>
      <c r="G208" s="5"/>
      <c r="H208" s="4"/>
      <c r="I208" s="4"/>
    </row>
    <row r="209" spans="4:9" ht="12.75">
      <c r="D209" s="4"/>
      <c r="E209" s="4"/>
      <c r="F209" s="5"/>
      <c r="G209" s="5"/>
      <c r="H209" s="4"/>
      <c r="I209" s="4"/>
    </row>
    <row r="210" spans="4:9" ht="12.75">
      <c r="D210" s="4"/>
      <c r="E210" s="4"/>
      <c r="F210" s="5"/>
      <c r="G210" s="5"/>
      <c r="H210" s="4"/>
      <c r="I210" s="4"/>
    </row>
    <row r="211" spans="4:9" ht="12.75">
      <c r="D211" s="4"/>
      <c r="E211" s="4"/>
      <c r="F211" s="5"/>
      <c r="G211" s="5"/>
      <c r="H211" s="4"/>
      <c r="I211" s="4"/>
    </row>
    <row r="212" spans="4:9" ht="12.75">
      <c r="D212" s="4"/>
      <c r="E212" s="4"/>
      <c r="F212" s="5"/>
      <c r="G212" s="5"/>
      <c r="H212" s="4"/>
      <c r="I212" s="4"/>
    </row>
    <row r="213" spans="4:9" ht="12.75">
      <c r="D213" s="4"/>
      <c r="E213" s="4"/>
      <c r="F213" s="5"/>
      <c r="G213" s="5"/>
      <c r="H213" s="4"/>
      <c r="I213" s="4"/>
    </row>
    <row r="214" spans="4:9" ht="12.75">
      <c r="D214" s="4"/>
      <c r="E214" s="4"/>
      <c r="F214" s="5"/>
      <c r="G214" s="5"/>
      <c r="H214" s="4"/>
      <c r="I214" s="4"/>
    </row>
    <row r="215" spans="4:9" ht="12.75">
      <c r="D215" s="4"/>
      <c r="E215" s="4"/>
      <c r="F215" s="5"/>
      <c r="G215" s="5"/>
      <c r="H215" s="4"/>
      <c r="I215" s="4"/>
    </row>
    <row r="216" spans="4:9" ht="12.75">
      <c r="D216" s="4"/>
      <c r="E216" s="4"/>
      <c r="F216" s="5"/>
      <c r="G216" s="5"/>
      <c r="H216" s="4"/>
      <c r="I216" s="4"/>
    </row>
    <row r="217" spans="4:9" ht="12.75">
      <c r="D217" s="4"/>
      <c r="E217" s="4"/>
      <c r="F217" s="5"/>
      <c r="G217" s="5"/>
      <c r="H217" s="4"/>
      <c r="I217" s="4"/>
    </row>
    <row r="218" spans="4:9" ht="12.75">
      <c r="D218" s="4"/>
      <c r="E218" s="4"/>
      <c r="F218" s="5"/>
      <c r="G218" s="5"/>
      <c r="H218" s="4"/>
      <c r="I218" s="4"/>
    </row>
    <row r="219" spans="4:9" ht="12.75">
      <c r="D219" s="4"/>
      <c r="E219" s="4"/>
      <c r="F219" s="5"/>
      <c r="G219" s="5"/>
      <c r="H219" s="4"/>
      <c r="I219" s="4"/>
    </row>
    <row r="220" spans="4:9" ht="12.75">
      <c r="D220" s="4"/>
      <c r="E220" s="4"/>
      <c r="F220" s="5"/>
      <c r="G220" s="5"/>
      <c r="H220" s="4"/>
      <c r="I220" s="4"/>
    </row>
    <row r="221" spans="4:9" ht="12.75">
      <c r="D221" s="4"/>
      <c r="E221" s="4"/>
      <c r="F221" s="5"/>
      <c r="G221" s="5"/>
      <c r="H221" s="4"/>
      <c r="I221" s="4"/>
    </row>
    <row r="222" spans="4:9" ht="12.75">
      <c r="D222" s="4"/>
      <c r="E222" s="4"/>
      <c r="F222" s="5"/>
      <c r="G222" s="5"/>
      <c r="H222" s="4"/>
      <c r="I222" s="4"/>
    </row>
    <row r="223" spans="4:9" ht="12.75">
      <c r="D223" s="4"/>
      <c r="E223" s="4"/>
      <c r="F223" s="5"/>
      <c r="G223" s="5"/>
      <c r="H223" s="4"/>
      <c r="I223" s="4"/>
    </row>
    <row r="224" spans="4:9" ht="12.75">
      <c r="D224" s="4"/>
      <c r="E224" s="4"/>
      <c r="F224" s="5"/>
      <c r="G224" s="5"/>
      <c r="H224" s="4"/>
      <c r="I224" s="4"/>
    </row>
    <row r="225" spans="4:9" ht="12.75">
      <c r="D225" s="4"/>
      <c r="E225" s="4"/>
      <c r="F225" s="5"/>
      <c r="G225" s="5"/>
      <c r="H225" s="4"/>
      <c r="I225" s="4"/>
    </row>
    <row r="226" spans="4:9" ht="12.75">
      <c r="D226" s="4"/>
      <c r="E226" s="4"/>
      <c r="F226" s="5"/>
      <c r="G226" s="5"/>
      <c r="H226" s="4"/>
      <c r="I226" s="4"/>
    </row>
    <row r="227" spans="4:9" ht="12.75">
      <c r="D227" s="4"/>
      <c r="E227" s="4"/>
      <c r="F227" s="5"/>
      <c r="G227" s="5"/>
      <c r="H227" s="4"/>
      <c r="I227" s="4"/>
    </row>
    <row r="228" spans="4:9" ht="12.75">
      <c r="D228" s="4"/>
      <c r="E228" s="4"/>
      <c r="F228" s="5"/>
      <c r="G228" s="5"/>
      <c r="H228" s="4"/>
      <c r="I228" s="4"/>
    </row>
    <row r="229" spans="4:9" ht="12.75">
      <c r="D229" s="4"/>
      <c r="E229" s="4"/>
      <c r="F229" s="5"/>
      <c r="G229" s="5"/>
      <c r="H229" s="4"/>
      <c r="I229" s="4"/>
    </row>
    <row r="230" spans="4:9" ht="12.75">
      <c r="D230" s="4"/>
      <c r="E230" s="4"/>
      <c r="F230" s="5"/>
      <c r="G230" s="5"/>
      <c r="H230" s="4"/>
      <c r="I230" s="4"/>
    </row>
    <row r="231" spans="4:9" ht="12.75">
      <c r="D231" s="4"/>
      <c r="E231" s="4"/>
      <c r="F231" s="5"/>
      <c r="G231" s="5"/>
      <c r="H231" s="4"/>
      <c r="I231" s="4"/>
    </row>
    <row r="232" spans="4:9" ht="12.75">
      <c r="D232" s="4"/>
      <c r="E232" s="4"/>
      <c r="F232" s="5"/>
      <c r="G232" s="5"/>
      <c r="H232" s="4"/>
      <c r="I232" s="4"/>
    </row>
    <row r="233" spans="4:9" ht="12.75">
      <c r="D233" s="4"/>
      <c r="E233" s="4"/>
      <c r="F233" s="5"/>
      <c r="G233" s="5"/>
      <c r="H233" s="4"/>
      <c r="I233" s="4"/>
    </row>
    <row r="234" spans="4:9" ht="12.75">
      <c r="D234" s="4"/>
      <c r="E234" s="4"/>
      <c r="F234" s="5"/>
      <c r="G234" s="5"/>
      <c r="H234" s="4"/>
      <c r="I234" s="4"/>
    </row>
    <row r="235" spans="4:9" ht="12.75">
      <c r="D235" s="4"/>
      <c r="E235" s="4"/>
      <c r="F235" s="5"/>
      <c r="G235" s="5"/>
      <c r="H235" s="4"/>
      <c r="I235" s="4"/>
    </row>
    <row r="236" spans="4:9" ht="12.75">
      <c r="D236" s="4"/>
      <c r="E236" s="4"/>
      <c r="F236" s="5"/>
      <c r="G236" s="5"/>
      <c r="H236" s="4"/>
      <c r="I236" s="4"/>
    </row>
    <row r="237" spans="4:9" ht="12.75">
      <c r="D237" s="4"/>
      <c r="E237" s="4"/>
      <c r="F237" s="5"/>
      <c r="G237" s="5"/>
      <c r="H237" s="4"/>
      <c r="I237" s="4"/>
    </row>
    <row r="238" spans="4:9" ht="12.75">
      <c r="D238" s="4"/>
      <c r="E238" s="4"/>
      <c r="F238" s="5"/>
      <c r="G238" s="5"/>
      <c r="H238" s="4"/>
      <c r="I238" s="4"/>
    </row>
    <row r="239" spans="4:9" ht="12.75">
      <c r="D239" s="4"/>
      <c r="E239" s="4"/>
      <c r="F239" s="5"/>
      <c r="G239" s="5"/>
      <c r="H239" s="4"/>
      <c r="I239" s="4"/>
    </row>
    <row r="240" spans="4:9" ht="12.75">
      <c r="D240" s="4"/>
      <c r="E240" s="4"/>
      <c r="F240" s="5"/>
      <c r="G240" s="5"/>
      <c r="H240" s="4"/>
      <c r="I240" s="4"/>
    </row>
    <row r="241" spans="4:9" ht="12.75">
      <c r="D241" s="4"/>
      <c r="E241" s="4"/>
      <c r="F241" s="5"/>
      <c r="G241" s="5"/>
      <c r="H241" s="4"/>
      <c r="I241" s="4"/>
    </row>
    <row r="242" spans="4:9" ht="12.75">
      <c r="D242" s="4"/>
      <c r="E242" s="4"/>
      <c r="F242" s="5"/>
      <c r="G242" s="5"/>
      <c r="H242" s="4"/>
      <c r="I242" s="4"/>
    </row>
    <row r="243" spans="4:9" ht="12.75">
      <c r="D243" s="4"/>
      <c r="E243" s="4"/>
      <c r="F243" s="5"/>
      <c r="G243" s="5"/>
      <c r="H243" s="4"/>
      <c r="I243" s="4"/>
    </row>
    <row r="244" spans="4:9" ht="12.75">
      <c r="D244" s="4"/>
      <c r="E244" s="4"/>
      <c r="F244" s="5"/>
      <c r="G244" s="5"/>
      <c r="H244" s="4"/>
      <c r="I244" s="4"/>
    </row>
    <row r="245" spans="4:9" ht="12.75">
      <c r="D245" s="4"/>
      <c r="E245" s="4"/>
      <c r="F245" s="5"/>
      <c r="G245" s="5"/>
      <c r="H245" s="4"/>
      <c r="I245" s="4"/>
    </row>
    <row r="246" spans="4:9" ht="12.75">
      <c r="D246" s="4"/>
      <c r="E246" s="4"/>
      <c r="F246" s="5"/>
      <c r="G246" s="5"/>
      <c r="H246" s="4"/>
      <c r="I246" s="4"/>
    </row>
  </sheetData>
  <mergeCells count="7">
    <mergeCell ref="A1:D1"/>
    <mergeCell ref="A4:A5"/>
    <mergeCell ref="B4:B5"/>
    <mergeCell ref="C4:C5"/>
    <mergeCell ref="D4:D5"/>
    <mergeCell ref="E4:E5"/>
    <mergeCell ref="A118:D118"/>
  </mergeCells>
  <printOptions horizontalCentered="1"/>
  <pageMargins left="0.5701388888888889" right="0.5402777777777777" top="2.204861111111111" bottom="0.5902777777777778" header="0.5118055555555555" footer="0.5118055555555555"/>
  <pageSetup horizontalDpi="300" verticalDpi="300" orientation="landscape" paperSize="9" scale="95"/>
  <headerFooter alignWithMargins="0">
    <oddHeader>&amp;R&amp;9Załącznik nr 1
do uchwały Rady Gminy nr  XLII/183/09
z dnia .30.12.2009r.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G36" sqref="G36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customWidth="1"/>
    <col min="10" max="10" width="15.625" style="0" customWidth="1"/>
    <col min="11" max="11" width="17.75390625" style="0" customWidth="1"/>
  </cols>
  <sheetData>
    <row r="1" spans="1:11" ht="16.5">
      <c r="A1" s="336" t="s">
        <v>546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6.5">
      <c r="A2" s="336" t="s">
        <v>547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0" ht="13.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1" ht="4.5" customHeight="1">
      <c r="A4" s="75"/>
      <c r="B4" s="75"/>
      <c r="C4" s="75"/>
      <c r="D4" s="75"/>
      <c r="E4" s="75"/>
      <c r="F4" s="75"/>
      <c r="G4" s="75"/>
      <c r="H4" s="75"/>
      <c r="I4" s="75"/>
      <c r="J4" s="337"/>
      <c r="K4" s="338" t="s">
        <v>125</v>
      </c>
    </row>
    <row r="5" spans="1:11" ht="15" customHeight="1">
      <c r="A5" s="8" t="s">
        <v>350</v>
      </c>
      <c r="B5" s="8" t="s">
        <v>548</v>
      </c>
      <c r="C5" s="339" t="s">
        <v>549</v>
      </c>
      <c r="D5" s="339" t="s">
        <v>550</v>
      </c>
      <c r="E5" s="339"/>
      <c r="F5" s="339"/>
      <c r="G5" s="339"/>
      <c r="H5" s="339" t="s">
        <v>551</v>
      </c>
      <c r="I5" s="339"/>
      <c r="J5" s="339" t="s">
        <v>552</v>
      </c>
      <c r="K5" s="339" t="s">
        <v>553</v>
      </c>
    </row>
    <row r="6" spans="1:11" ht="15" customHeight="1">
      <c r="A6" s="8"/>
      <c r="B6" s="8"/>
      <c r="C6" s="339"/>
      <c r="D6" s="339" t="s">
        <v>554</v>
      </c>
      <c r="E6" s="339" t="s">
        <v>128</v>
      </c>
      <c r="F6" s="339"/>
      <c r="G6" s="339"/>
      <c r="H6" s="339" t="s">
        <v>554</v>
      </c>
      <c r="I6" s="339" t="s">
        <v>555</v>
      </c>
      <c r="J6" s="339"/>
      <c r="K6" s="339"/>
    </row>
    <row r="7" spans="1:11" ht="15" customHeight="1">
      <c r="A7" s="8"/>
      <c r="B7" s="8"/>
      <c r="C7" s="339"/>
      <c r="D7" s="339"/>
      <c r="E7" s="340" t="s">
        <v>556</v>
      </c>
      <c r="F7" s="339" t="s">
        <v>128</v>
      </c>
      <c r="G7" s="339"/>
      <c r="H7" s="339"/>
      <c r="I7" s="339"/>
      <c r="J7" s="339"/>
      <c r="K7" s="339"/>
    </row>
    <row r="8" spans="1:11" ht="20.25" customHeight="1">
      <c r="A8" s="8"/>
      <c r="B8" s="8"/>
      <c r="C8" s="339"/>
      <c r="D8" s="339"/>
      <c r="E8" s="340"/>
      <c r="F8" s="339" t="s">
        <v>557</v>
      </c>
      <c r="G8" s="339" t="s">
        <v>558</v>
      </c>
      <c r="H8" s="339"/>
      <c r="I8" s="339"/>
      <c r="J8" s="339"/>
      <c r="K8" s="339"/>
    </row>
    <row r="9" spans="1:11" ht="14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21.75" customHeight="1">
      <c r="A10" s="341" t="s">
        <v>480</v>
      </c>
      <c r="B10" s="342" t="s">
        <v>559</v>
      </c>
      <c r="C10" s="343">
        <v>10000</v>
      </c>
      <c r="D10" s="343">
        <v>2374000</v>
      </c>
      <c r="E10" s="343">
        <f>SUM(E11:E15)</f>
        <v>229000</v>
      </c>
      <c r="F10" s="343">
        <f>SUM(F11:F15)</f>
        <v>129000</v>
      </c>
      <c r="G10" s="343">
        <f>SUM(G11:G15)</f>
        <v>100000</v>
      </c>
      <c r="H10" s="343">
        <v>2223450</v>
      </c>
      <c r="I10" s="343"/>
      <c r="J10" s="343">
        <f>C10+D10-H10</f>
        <v>160550</v>
      </c>
      <c r="K10" s="343" t="s">
        <v>382</v>
      </c>
    </row>
    <row r="11" spans="1:11" ht="21.75" customHeight="1">
      <c r="A11" s="344"/>
      <c r="B11" s="345" t="s">
        <v>130</v>
      </c>
      <c r="C11" s="346"/>
      <c r="D11" s="346"/>
      <c r="E11" s="346"/>
      <c r="F11" s="346"/>
      <c r="G11" s="346"/>
      <c r="H11" s="346"/>
      <c r="I11" s="346"/>
      <c r="J11" s="346"/>
      <c r="K11" s="346"/>
    </row>
    <row r="12" spans="1:11" ht="21.75" customHeight="1">
      <c r="A12" s="344"/>
      <c r="B12" s="347" t="s">
        <v>560</v>
      </c>
      <c r="C12" s="348">
        <v>10000</v>
      </c>
      <c r="D12" s="348">
        <v>2374000</v>
      </c>
      <c r="E12" s="348">
        <v>229000</v>
      </c>
      <c r="F12" s="348">
        <v>129000</v>
      </c>
      <c r="G12" s="348">
        <v>100000</v>
      </c>
      <c r="H12" s="348">
        <v>1994450</v>
      </c>
      <c r="I12" s="348"/>
      <c r="J12" s="348">
        <v>160550</v>
      </c>
      <c r="K12" s="348" t="s">
        <v>382</v>
      </c>
    </row>
    <row r="13" spans="1:11" ht="21.75" customHeight="1">
      <c r="A13" s="344"/>
      <c r="B13" s="349"/>
      <c r="C13" s="346"/>
      <c r="D13" s="346"/>
      <c r="E13" s="346"/>
      <c r="F13" s="346"/>
      <c r="G13" s="346"/>
      <c r="H13" s="346"/>
      <c r="I13" s="346"/>
      <c r="J13" s="346"/>
      <c r="K13" s="346" t="s">
        <v>382</v>
      </c>
    </row>
    <row r="14" spans="1:11" ht="21.75" customHeight="1">
      <c r="A14" s="344"/>
      <c r="B14" s="349"/>
      <c r="C14" s="346"/>
      <c r="D14" s="346"/>
      <c r="E14" s="346"/>
      <c r="F14" s="346"/>
      <c r="G14" s="346"/>
      <c r="H14" s="346"/>
      <c r="I14" s="346"/>
      <c r="J14" s="346"/>
      <c r="K14" s="346" t="s">
        <v>382</v>
      </c>
    </row>
    <row r="15" spans="1:14" ht="21.75" customHeight="1">
      <c r="A15" s="350"/>
      <c r="B15" s="351"/>
      <c r="C15" s="352"/>
      <c r="D15" s="352"/>
      <c r="E15" s="352"/>
      <c r="F15" s="352"/>
      <c r="G15" s="352"/>
      <c r="H15" s="352"/>
      <c r="I15" s="352"/>
      <c r="J15" s="352"/>
      <c r="K15" s="352" t="s">
        <v>382</v>
      </c>
      <c r="N15" s="13"/>
    </row>
    <row r="16" spans="1:11" ht="21.75" customHeight="1">
      <c r="A16" s="341" t="s">
        <v>561</v>
      </c>
      <c r="B16" s="353" t="s">
        <v>562</v>
      </c>
      <c r="C16" s="354"/>
      <c r="D16" s="354"/>
      <c r="E16" s="354"/>
      <c r="F16" s="354"/>
      <c r="G16" s="354"/>
      <c r="H16" s="354"/>
      <c r="I16" s="354"/>
      <c r="J16" s="354"/>
      <c r="K16" s="354" t="s">
        <v>382</v>
      </c>
    </row>
    <row r="17" spans="1:11" ht="21.75" customHeight="1">
      <c r="A17" s="344"/>
      <c r="B17" s="345" t="s">
        <v>130</v>
      </c>
      <c r="C17" s="346"/>
      <c r="D17" s="346"/>
      <c r="E17" s="346"/>
      <c r="F17" s="346"/>
      <c r="G17" s="346"/>
      <c r="H17" s="346"/>
      <c r="I17" s="346"/>
      <c r="J17" s="346"/>
      <c r="K17" s="346"/>
    </row>
    <row r="18" spans="1:11" ht="21.75" customHeight="1">
      <c r="A18" s="344"/>
      <c r="B18" s="355" t="s">
        <v>388</v>
      </c>
      <c r="C18" s="346"/>
      <c r="D18" s="346"/>
      <c r="E18" s="346"/>
      <c r="F18" s="346"/>
      <c r="G18" s="346"/>
      <c r="H18" s="346"/>
      <c r="I18" s="346"/>
      <c r="J18" s="346"/>
      <c r="K18" s="346" t="s">
        <v>382</v>
      </c>
    </row>
    <row r="19" spans="1:11" ht="21.75" customHeight="1">
      <c r="A19" s="344"/>
      <c r="B19" s="355" t="s">
        <v>390</v>
      </c>
      <c r="C19" s="346"/>
      <c r="D19" s="346"/>
      <c r="E19" s="346"/>
      <c r="F19" s="346"/>
      <c r="G19" s="346"/>
      <c r="H19" s="346"/>
      <c r="I19" s="346"/>
      <c r="J19" s="346"/>
      <c r="K19" s="346" t="s">
        <v>382</v>
      </c>
    </row>
    <row r="20" spans="1:11" ht="21.75" customHeight="1">
      <c r="A20" s="344"/>
      <c r="B20" s="355" t="s">
        <v>486</v>
      </c>
      <c r="C20" s="346"/>
      <c r="D20" s="346"/>
      <c r="E20" s="346"/>
      <c r="F20" s="346"/>
      <c r="G20" s="346"/>
      <c r="H20" s="346"/>
      <c r="I20" s="346"/>
      <c r="J20" s="346"/>
      <c r="K20" s="346" t="s">
        <v>382</v>
      </c>
    </row>
    <row r="21" spans="1:11" ht="21.75" customHeight="1">
      <c r="A21" s="350"/>
      <c r="B21" s="356" t="s">
        <v>489</v>
      </c>
      <c r="C21" s="352"/>
      <c r="D21" s="352"/>
      <c r="E21" s="352"/>
      <c r="F21" s="352"/>
      <c r="G21" s="352"/>
      <c r="H21" s="352"/>
      <c r="I21" s="352"/>
      <c r="J21" s="352"/>
      <c r="K21" s="352" t="s">
        <v>382</v>
      </c>
    </row>
    <row r="22" spans="1:11" ht="27.75" customHeight="1">
      <c r="A22" s="341" t="s">
        <v>563</v>
      </c>
      <c r="B22" s="357" t="s">
        <v>564</v>
      </c>
      <c r="C22" s="343"/>
      <c r="D22" s="343">
        <f>SUM(D24:D30)</f>
        <v>24700</v>
      </c>
      <c r="E22" s="343"/>
      <c r="F22" s="343" t="s">
        <v>382</v>
      </c>
      <c r="G22" s="343" t="s">
        <v>382</v>
      </c>
      <c r="H22" s="343">
        <f>SUM(H23:H30)</f>
        <v>24700</v>
      </c>
      <c r="I22" s="343" t="s">
        <v>382</v>
      </c>
      <c r="J22" s="343"/>
      <c r="K22" s="343"/>
    </row>
    <row r="23" spans="1:11" ht="21.75" customHeight="1">
      <c r="A23" s="358"/>
      <c r="B23" s="345" t="s">
        <v>130</v>
      </c>
      <c r="C23" s="346"/>
      <c r="D23" s="346"/>
      <c r="E23" s="346"/>
      <c r="F23" s="346"/>
      <c r="G23" s="346"/>
      <c r="H23" s="346"/>
      <c r="I23" s="346"/>
      <c r="J23" s="346"/>
      <c r="K23" s="346"/>
    </row>
    <row r="24" spans="1:11" ht="21.75" customHeight="1">
      <c r="A24" s="358"/>
      <c r="B24" s="359" t="s">
        <v>565</v>
      </c>
      <c r="C24" s="346"/>
      <c r="D24" s="346">
        <v>4000</v>
      </c>
      <c r="E24" s="346"/>
      <c r="F24" s="346" t="s">
        <v>382</v>
      </c>
      <c r="G24" s="346" t="s">
        <v>382</v>
      </c>
      <c r="H24" s="346">
        <v>4000</v>
      </c>
      <c r="I24" s="346" t="s">
        <v>382</v>
      </c>
      <c r="J24" s="346"/>
      <c r="K24" s="346"/>
    </row>
    <row r="25" spans="1:11" ht="21.75" customHeight="1">
      <c r="A25" s="358"/>
      <c r="B25" s="359" t="s">
        <v>566</v>
      </c>
      <c r="C25" s="346"/>
      <c r="D25" s="346">
        <v>3000</v>
      </c>
      <c r="E25" s="346"/>
      <c r="F25" s="346" t="s">
        <v>382</v>
      </c>
      <c r="G25" s="346" t="s">
        <v>382</v>
      </c>
      <c r="H25" s="346">
        <v>3000</v>
      </c>
      <c r="I25" s="346" t="s">
        <v>382</v>
      </c>
      <c r="J25" s="346"/>
      <c r="K25" s="346"/>
    </row>
    <row r="26" spans="1:11" ht="21.75" customHeight="1">
      <c r="A26" s="358"/>
      <c r="B26" s="359" t="s">
        <v>567</v>
      </c>
      <c r="C26" s="346"/>
      <c r="D26" s="346">
        <v>3400</v>
      </c>
      <c r="E26" s="346"/>
      <c r="F26" s="346" t="s">
        <v>382</v>
      </c>
      <c r="G26" s="346" t="s">
        <v>382</v>
      </c>
      <c r="H26" s="346">
        <v>3400</v>
      </c>
      <c r="I26" s="346" t="s">
        <v>382</v>
      </c>
      <c r="J26" s="346"/>
      <c r="K26" s="346"/>
    </row>
    <row r="27" spans="1:11" ht="21.75" customHeight="1">
      <c r="A27" s="358"/>
      <c r="B27" s="359" t="s">
        <v>568</v>
      </c>
      <c r="C27" s="346"/>
      <c r="D27" s="346">
        <v>1000</v>
      </c>
      <c r="E27" s="346"/>
      <c r="F27" s="346" t="s">
        <v>382</v>
      </c>
      <c r="G27" s="346" t="s">
        <v>382</v>
      </c>
      <c r="H27" s="346">
        <v>1000</v>
      </c>
      <c r="I27" s="346" t="s">
        <v>382</v>
      </c>
      <c r="J27" s="346"/>
      <c r="K27" s="346"/>
    </row>
    <row r="28" spans="1:11" ht="21.75" customHeight="1">
      <c r="A28" s="358"/>
      <c r="B28" s="359" t="s">
        <v>569</v>
      </c>
      <c r="C28" s="346"/>
      <c r="D28" s="346">
        <v>1800</v>
      </c>
      <c r="E28" s="346"/>
      <c r="F28" s="346" t="s">
        <v>382</v>
      </c>
      <c r="G28" s="346" t="s">
        <v>382</v>
      </c>
      <c r="H28" s="346">
        <v>1800</v>
      </c>
      <c r="I28" s="346" t="s">
        <v>382</v>
      </c>
      <c r="J28" s="346"/>
      <c r="K28" s="346"/>
    </row>
    <row r="29" spans="1:11" ht="21.75" customHeight="1">
      <c r="A29" s="358"/>
      <c r="B29" s="359" t="s">
        <v>570</v>
      </c>
      <c r="C29" s="346"/>
      <c r="D29" s="346">
        <v>4500</v>
      </c>
      <c r="E29" s="346"/>
      <c r="F29" s="346" t="s">
        <v>382</v>
      </c>
      <c r="G29" s="346" t="s">
        <v>382</v>
      </c>
      <c r="H29" s="346">
        <v>4500</v>
      </c>
      <c r="I29" s="346" t="s">
        <v>382</v>
      </c>
      <c r="J29" s="346"/>
      <c r="K29" s="346"/>
    </row>
    <row r="30" spans="1:11" ht="21.75" customHeight="1">
      <c r="A30" s="360"/>
      <c r="B30" s="361" t="s">
        <v>571</v>
      </c>
      <c r="C30" s="352"/>
      <c r="D30" s="352">
        <v>7000</v>
      </c>
      <c r="E30" s="352"/>
      <c r="F30" s="352" t="s">
        <v>382</v>
      </c>
      <c r="G30" s="352" t="s">
        <v>382</v>
      </c>
      <c r="H30" s="352">
        <v>7000</v>
      </c>
      <c r="I30" s="352" t="s">
        <v>382</v>
      </c>
      <c r="J30" s="352"/>
      <c r="K30" s="352"/>
    </row>
    <row r="31" spans="1:11" s="58" customFormat="1" ht="31.5" customHeight="1">
      <c r="A31" s="334" t="s">
        <v>381</v>
      </c>
      <c r="B31" s="334"/>
      <c r="C31" s="170">
        <f>C22+C10</f>
        <v>10000</v>
      </c>
      <c r="D31" s="170">
        <f>D22+D16+D10</f>
        <v>2398700</v>
      </c>
      <c r="E31" s="170">
        <f>E22+E10</f>
        <v>229000</v>
      </c>
      <c r="F31" s="170">
        <f>F10</f>
        <v>129000</v>
      </c>
      <c r="G31" s="170">
        <f>G16+G10</f>
        <v>100000</v>
      </c>
      <c r="H31" s="170">
        <f>H22+H10</f>
        <v>2248150</v>
      </c>
      <c r="I31" s="170"/>
      <c r="J31" s="170">
        <f>J22+J10</f>
        <v>160550</v>
      </c>
      <c r="K31" s="170"/>
    </row>
    <row r="32" ht="14.25" customHeight="1"/>
    <row r="33" ht="12.75">
      <c r="A33" s="362" t="s">
        <v>572</v>
      </c>
    </row>
    <row r="34" ht="12.75">
      <c r="A34" s="362" t="s">
        <v>573</v>
      </c>
    </row>
    <row r="35" ht="12.75">
      <c r="A35" s="362" t="s">
        <v>574</v>
      </c>
    </row>
    <row r="36" ht="12.75">
      <c r="A36" s="362" t="s">
        <v>575</v>
      </c>
    </row>
  </sheetData>
  <mergeCells count="16">
    <mergeCell ref="A1:K1"/>
    <mergeCell ref="A2:K2"/>
    <mergeCell ref="A5:A8"/>
    <mergeCell ref="B5:B8"/>
    <mergeCell ref="C5:C8"/>
    <mergeCell ref="D5:G5"/>
    <mergeCell ref="H5:I5"/>
    <mergeCell ref="J5:J8"/>
    <mergeCell ref="K5:K8"/>
    <mergeCell ref="D6:D8"/>
    <mergeCell ref="E6:G6"/>
    <mergeCell ref="H6:H8"/>
    <mergeCell ref="I6:I8"/>
    <mergeCell ref="E7:E8"/>
    <mergeCell ref="F7:G7"/>
    <mergeCell ref="A31:B31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/>
  <headerFooter alignWithMargins="0">
    <oddHeader>&amp;R&amp;9Załącznik nr 9
do uchwały Rady Gminy nr  XLII/183/09
z dnia  30.12.09r.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7">
      <selection activeCell="E7" sqref="E7"/>
    </sheetView>
  </sheetViews>
  <sheetFormatPr defaultColWidth="9.00390625" defaultRowHeight="12.75"/>
  <cols>
    <col min="1" max="1" width="5.25390625" style="75" customWidth="1"/>
    <col min="2" max="2" width="63.125" style="75" customWidth="1"/>
    <col min="3" max="3" width="17.75390625" style="175" customWidth="1"/>
    <col min="4" max="16384" width="9.125" style="75" customWidth="1"/>
  </cols>
  <sheetData>
    <row r="1" spans="1:10" ht="19.5" customHeight="1">
      <c r="A1" s="3" t="s">
        <v>576</v>
      </c>
      <c r="B1" s="3"/>
      <c r="C1" s="3"/>
      <c r="D1" s="88"/>
      <c r="E1" s="88"/>
      <c r="F1" s="88"/>
      <c r="G1" s="88"/>
      <c r="H1" s="88"/>
      <c r="I1" s="88"/>
      <c r="J1" s="88"/>
    </row>
    <row r="2" spans="1:7" ht="19.5" customHeight="1">
      <c r="A2" s="3" t="s">
        <v>577</v>
      </c>
      <c r="B2" s="3"/>
      <c r="C2" s="3"/>
      <c r="D2" s="88"/>
      <c r="E2" s="88"/>
      <c r="F2" s="88"/>
      <c r="G2" s="88"/>
    </row>
    <row r="4" ht="12.75">
      <c r="C4" s="363" t="s">
        <v>125</v>
      </c>
    </row>
    <row r="5" spans="1:10" ht="19.5" customHeight="1">
      <c r="A5" s="8" t="s">
        <v>350</v>
      </c>
      <c r="B5" s="8" t="s">
        <v>548</v>
      </c>
      <c r="C5" s="30" t="s">
        <v>578</v>
      </c>
      <c r="D5" s="364"/>
      <c r="E5" s="364"/>
      <c r="F5" s="364"/>
      <c r="G5" s="364"/>
      <c r="H5" s="364"/>
      <c r="I5" s="365"/>
      <c r="J5" s="365"/>
    </row>
    <row r="6" spans="1:10" ht="19.5" customHeight="1">
      <c r="A6" s="366" t="s">
        <v>480</v>
      </c>
      <c r="B6" s="367" t="s">
        <v>579</v>
      </c>
      <c r="C6" s="368">
        <v>3000</v>
      </c>
      <c r="D6" s="364"/>
      <c r="E6" s="364"/>
      <c r="F6" s="364"/>
      <c r="G6" s="364"/>
      <c r="H6" s="364"/>
      <c r="I6" s="365"/>
      <c r="J6" s="365"/>
    </row>
    <row r="7" spans="1:10" ht="19.5" customHeight="1">
      <c r="A7" s="366" t="s">
        <v>561</v>
      </c>
      <c r="B7" s="367" t="s">
        <v>580</v>
      </c>
      <c r="C7" s="368">
        <v>45000</v>
      </c>
      <c r="D7" s="364"/>
      <c r="E7" s="364"/>
      <c r="F7" s="364"/>
      <c r="G7" s="364"/>
      <c r="H7" s="364"/>
      <c r="I7" s="365"/>
      <c r="J7" s="365"/>
    </row>
    <row r="8" spans="1:10" ht="19.5" customHeight="1">
      <c r="A8" s="369" t="s">
        <v>388</v>
      </c>
      <c r="B8" s="370" t="s">
        <v>581</v>
      </c>
      <c r="C8" s="371">
        <v>30000</v>
      </c>
      <c r="D8" s="364"/>
      <c r="E8" s="364"/>
      <c r="F8" s="364"/>
      <c r="G8" s="364"/>
      <c r="H8" s="364"/>
      <c r="I8" s="365"/>
      <c r="J8" s="365"/>
    </row>
    <row r="9" spans="1:10" ht="19.5" customHeight="1">
      <c r="A9" s="372" t="s">
        <v>390</v>
      </c>
      <c r="B9" s="373" t="s">
        <v>582</v>
      </c>
      <c r="C9" s="374">
        <v>15000</v>
      </c>
      <c r="D9" s="364"/>
      <c r="E9" s="364"/>
      <c r="F9" s="364"/>
      <c r="G9" s="364"/>
      <c r="H9" s="364"/>
      <c r="I9" s="365"/>
      <c r="J9" s="365"/>
    </row>
    <row r="10" spans="1:10" ht="19.5" customHeight="1">
      <c r="A10" s="375" t="s">
        <v>486</v>
      </c>
      <c r="B10" s="376"/>
      <c r="C10" s="377"/>
      <c r="D10" s="364"/>
      <c r="E10" s="364"/>
      <c r="F10" s="364"/>
      <c r="G10" s="364"/>
      <c r="H10" s="364"/>
      <c r="I10" s="365"/>
      <c r="J10" s="365"/>
    </row>
    <row r="11" spans="1:10" ht="19.5" customHeight="1">
      <c r="A11" s="366" t="s">
        <v>563</v>
      </c>
      <c r="B11" s="367" t="s">
        <v>551</v>
      </c>
      <c r="C11" s="368">
        <v>40000</v>
      </c>
      <c r="D11" s="364"/>
      <c r="E11" s="364"/>
      <c r="F11" s="364"/>
      <c r="G11" s="364"/>
      <c r="H11" s="364"/>
      <c r="I11" s="365"/>
      <c r="J11" s="365"/>
    </row>
    <row r="12" spans="1:10" ht="19.5" customHeight="1">
      <c r="A12" s="378" t="s">
        <v>388</v>
      </c>
      <c r="B12" s="379" t="s">
        <v>129</v>
      </c>
      <c r="C12" s="380">
        <v>40000</v>
      </c>
      <c r="D12" s="364"/>
      <c r="E12" s="364"/>
      <c r="F12" s="364"/>
      <c r="G12" s="364"/>
      <c r="H12" s="364"/>
      <c r="I12" s="365"/>
      <c r="J12" s="365"/>
    </row>
    <row r="13" spans="1:10" ht="15" customHeight="1">
      <c r="A13" s="372"/>
      <c r="B13" s="373"/>
      <c r="C13" s="374"/>
      <c r="D13" s="364"/>
      <c r="E13" s="364"/>
      <c r="F13" s="364"/>
      <c r="G13" s="364"/>
      <c r="H13" s="364"/>
      <c r="I13" s="365"/>
      <c r="J13" s="365"/>
    </row>
    <row r="14" spans="1:10" ht="15" customHeight="1">
      <c r="A14" s="372"/>
      <c r="B14" s="373"/>
      <c r="C14" s="374"/>
      <c r="D14" s="364"/>
      <c r="E14" s="364"/>
      <c r="F14" s="364"/>
      <c r="G14" s="364"/>
      <c r="H14" s="364"/>
      <c r="I14" s="365"/>
      <c r="J14" s="365"/>
    </row>
    <row r="15" spans="1:10" ht="19.5" customHeight="1">
      <c r="A15" s="372" t="s">
        <v>390</v>
      </c>
      <c r="B15" s="373" t="s">
        <v>583</v>
      </c>
      <c r="C15" s="374">
        <v>0</v>
      </c>
      <c r="D15" s="364"/>
      <c r="E15" s="364"/>
      <c r="F15" s="364"/>
      <c r="G15" s="364"/>
      <c r="H15" s="364"/>
      <c r="I15" s="365"/>
      <c r="J15" s="365"/>
    </row>
    <row r="16" spans="1:10" ht="15">
      <c r="A16" s="372"/>
      <c r="B16" s="381"/>
      <c r="C16" s="374"/>
      <c r="D16" s="364"/>
      <c r="E16" s="364"/>
      <c r="F16" s="364"/>
      <c r="G16" s="364"/>
      <c r="H16" s="364"/>
      <c r="I16" s="365"/>
      <c r="J16" s="365"/>
    </row>
    <row r="17" spans="1:10" ht="15" customHeight="1">
      <c r="A17" s="375"/>
      <c r="B17" s="382"/>
      <c r="C17" s="377"/>
      <c r="D17" s="364"/>
      <c r="E17" s="364"/>
      <c r="F17" s="364"/>
      <c r="G17" s="364"/>
      <c r="H17" s="364"/>
      <c r="I17" s="365"/>
      <c r="J17" s="365"/>
    </row>
    <row r="18" spans="1:10" ht="29.25" customHeight="1">
      <c r="A18" s="383" t="s">
        <v>584</v>
      </c>
      <c r="B18" s="384" t="s">
        <v>585</v>
      </c>
      <c r="C18" s="385">
        <v>8000</v>
      </c>
      <c r="D18" s="364"/>
      <c r="E18" s="364"/>
      <c r="F18" s="364"/>
      <c r="G18" s="364"/>
      <c r="H18" s="364"/>
      <c r="I18" s="365"/>
      <c r="J18" s="365"/>
    </row>
    <row r="19" spans="1:10" ht="15">
      <c r="A19" s="364"/>
      <c r="B19" s="364"/>
      <c r="C19" s="386"/>
      <c r="D19" s="364"/>
      <c r="E19" s="364"/>
      <c r="F19" s="364"/>
      <c r="G19" s="364"/>
      <c r="H19" s="364"/>
      <c r="I19" s="365"/>
      <c r="J19" s="365"/>
    </row>
    <row r="20" spans="1:10" ht="15">
      <c r="A20" s="364"/>
      <c r="B20" s="364"/>
      <c r="C20" s="386"/>
      <c r="D20" s="364"/>
      <c r="E20" s="364"/>
      <c r="F20" s="364"/>
      <c r="G20" s="364"/>
      <c r="H20" s="364"/>
      <c r="I20" s="365"/>
      <c r="J20" s="365"/>
    </row>
    <row r="21" spans="1:10" ht="15">
      <c r="A21" s="364"/>
      <c r="B21" s="364"/>
      <c r="C21" s="386"/>
      <c r="D21" s="364"/>
      <c r="E21" s="364"/>
      <c r="F21" s="364"/>
      <c r="G21" s="364"/>
      <c r="H21" s="364"/>
      <c r="I21" s="365"/>
      <c r="J21" s="365"/>
    </row>
    <row r="22" spans="1:10" ht="15">
      <c r="A22" s="364"/>
      <c r="B22" s="364"/>
      <c r="C22" s="386"/>
      <c r="D22" s="364"/>
      <c r="E22" s="364"/>
      <c r="F22" s="364"/>
      <c r="G22" s="364"/>
      <c r="H22" s="364"/>
      <c r="I22" s="365"/>
      <c r="J22" s="365"/>
    </row>
    <row r="23" spans="1:10" ht="15">
      <c r="A23" s="364"/>
      <c r="B23" s="364"/>
      <c r="C23" s="386"/>
      <c r="D23" s="364"/>
      <c r="E23" s="364"/>
      <c r="F23" s="364"/>
      <c r="G23" s="364"/>
      <c r="H23" s="364"/>
      <c r="I23" s="365"/>
      <c r="J23" s="365"/>
    </row>
    <row r="24" spans="1:10" ht="15">
      <c r="A24" s="364"/>
      <c r="B24" s="364"/>
      <c r="C24" s="386"/>
      <c r="D24" s="364"/>
      <c r="E24" s="364"/>
      <c r="F24" s="364"/>
      <c r="G24" s="364"/>
      <c r="H24" s="364"/>
      <c r="I24" s="365"/>
      <c r="J24" s="365"/>
    </row>
    <row r="25" spans="1:10" ht="15">
      <c r="A25" s="365"/>
      <c r="B25" s="365"/>
      <c r="C25" s="387"/>
      <c r="D25" s="365"/>
      <c r="E25" s="365"/>
      <c r="F25" s="365"/>
      <c r="G25" s="365"/>
      <c r="H25" s="365"/>
      <c r="I25" s="365"/>
      <c r="J25" s="365"/>
    </row>
    <row r="26" spans="1:10" ht="15">
      <c r="A26" s="365"/>
      <c r="B26" s="365"/>
      <c r="C26" s="387"/>
      <c r="D26" s="365"/>
      <c r="E26" s="365"/>
      <c r="F26" s="365"/>
      <c r="G26" s="365"/>
      <c r="H26" s="365"/>
      <c r="I26" s="365"/>
      <c r="J26" s="365"/>
    </row>
    <row r="27" spans="1:10" ht="15">
      <c r="A27" s="365"/>
      <c r="B27" s="365"/>
      <c r="C27" s="387"/>
      <c r="D27" s="365"/>
      <c r="E27" s="365"/>
      <c r="F27" s="365"/>
      <c r="G27" s="365"/>
      <c r="H27" s="365"/>
      <c r="I27" s="365"/>
      <c r="J27" s="365"/>
    </row>
    <row r="28" spans="1:10" ht="15">
      <c r="A28" s="365"/>
      <c r="B28" s="365"/>
      <c r="C28" s="387"/>
      <c r="D28" s="365"/>
      <c r="E28" s="365"/>
      <c r="F28" s="365"/>
      <c r="G28" s="365"/>
      <c r="H28" s="365"/>
      <c r="I28" s="365"/>
      <c r="J28" s="365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5" footer="0.5118055555555555"/>
  <pageSetup horizontalDpi="300" verticalDpi="300" orientation="portrait" paperSize="9"/>
  <headerFooter alignWithMargins="0">
    <oddHeader>&amp;RZałącznik nr 10
 do uchwały Rady Gminy nr XLII/183/09   
z dnia  30.12.09r.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B1">
      <selection activeCell="N18" sqref="N18"/>
    </sheetView>
  </sheetViews>
  <sheetFormatPr defaultColWidth="9.00390625" defaultRowHeight="12.75"/>
  <cols>
    <col min="1" max="1" width="4.75390625" style="0" customWidth="1"/>
    <col min="2" max="2" width="37.125" style="0" customWidth="1"/>
    <col min="3" max="3" width="12.375" style="0" customWidth="1"/>
    <col min="4" max="6" width="10.75390625" style="0" customWidth="1"/>
    <col min="7" max="7" width="8.25390625" style="0" customWidth="1"/>
    <col min="8" max="8" width="4.25390625" style="0" customWidth="1"/>
    <col min="9" max="9" width="7.75390625" style="0" customWidth="1"/>
    <col min="10" max="10" width="3.75390625" style="0" customWidth="1"/>
    <col min="11" max="11" width="11.00390625" style="0" customWidth="1"/>
    <col min="12" max="12" width="12.375" style="0" customWidth="1"/>
  </cols>
  <sheetData>
    <row r="1" spans="1:6" ht="17.25">
      <c r="A1" s="3" t="s">
        <v>586</v>
      </c>
      <c r="B1" s="3"/>
      <c r="C1" s="3"/>
      <c r="D1" s="3"/>
      <c r="E1" s="3"/>
      <c r="F1" s="3"/>
    </row>
    <row r="2" spans="1:6" ht="12.75">
      <c r="A2" s="388"/>
      <c r="B2" s="388"/>
      <c r="C2" s="388"/>
      <c r="D2" s="388"/>
      <c r="E2" s="388"/>
      <c r="F2" s="388"/>
    </row>
    <row r="3" spans="1:6" ht="12.75">
      <c r="A3" s="13"/>
      <c r="B3" s="94"/>
      <c r="C3" s="94"/>
      <c r="D3" s="94"/>
      <c r="E3" s="94"/>
      <c r="F3" s="245" t="s">
        <v>125</v>
      </c>
    </row>
    <row r="4" spans="1:12" ht="15.75" customHeight="1">
      <c r="A4" s="389"/>
      <c r="B4" s="390"/>
      <c r="C4" s="390" t="s">
        <v>587</v>
      </c>
      <c r="D4" s="391" t="s">
        <v>588</v>
      </c>
      <c r="E4" s="391"/>
      <c r="F4" s="391"/>
      <c r="G4" s="391"/>
      <c r="H4" s="391"/>
      <c r="I4" s="391"/>
      <c r="J4" s="391"/>
      <c r="K4" s="391"/>
      <c r="L4" s="391"/>
    </row>
    <row r="5" spans="1:12" ht="15.75" customHeight="1">
      <c r="A5" s="392"/>
      <c r="B5" s="393" t="s">
        <v>589</v>
      </c>
      <c r="C5" s="393" t="s">
        <v>590</v>
      </c>
      <c r="D5" s="392"/>
      <c r="E5" s="392"/>
      <c r="F5" s="394"/>
      <c r="G5" s="391">
        <v>2013</v>
      </c>
      <c r="H5" s="391"/>
      <c r="I5" s="391">
        <v>2014</v>
      </c>
      <c r="J5" s="391"/>
      <c r="K5" s="391">
        <v>2015</v>
      </c>
      <c r="L5" s="391">
        <v>2016</v>
      </c>
    </row>
    <row r="6" spans="1:12" ht="15.75" customHeight="1">
      <c r="A6" s="393" t="s">
        <v>474</v>
      </c>
      <c r="B6" s="393" t="s">
        <v>591</v>
      </c>
      <c r="C6" s="393" t="s">
        <v>592</v>
      </c>
      <c r="D6" s="393">
        <v>2010</v>
      </c>
      <c r="E6" s="393">
        <v>2011</v>
      </c>
      <c r="F6" s="395">
        <v>2012</v>
      </c>
      <c r="G6" s="391"/>
      <c r="H6" s="391"/>
      <c r="I6" s="391"/>
      <c r="J6" s="391"/>
      <c r="K6" s="391"/>
      <c r="L6" s="391"/>
    </row>
    <row r="7" spans="1:12" ht="15.75" customHeight="1">
      <c r="A7" s="392"/>
      <c r="B7" s="396"/>
      <c r="C7" s="393" t="s">
        <v>593</v>
      </c>
      <c r="D7" s="392"/>
      <c r="E7" s="392"/>
      <c r="F7" s="394"/>
      <c r="G7" s="391"/>
      <c r="H7" s="391"/>
      <c r="I7" s="391"/>
      <c r="J7" s="391"/>
      <c r="K7" s="391"/>
      <c r="L7" s="391"/>
    </row>
    <row r="8" spans="1:12" ht="15.75" customHeight="1">
      <c r="A8" s="392"/>
      <c r="B8" s="396"/>
      <c r="C8" s="393"/>
      <c r="D8" s="392"/>
      <c r="E8" s="392"/>
      <c r="F8" s="394"/>
      <c r="G8" s="391"/>
      <c r="H8" s="391"/>
      <c r="I8" s="391"/>
      <c r="J8" s="391"/>
      <c r="K8" s="391"/>
      <c r="L8" s="391"/>
    </row>
    <row r="9" spans="1:12" ht="7.5" customHeight="1">
      <c r="A9" s="397">
        <v>1</v>
      </c>
      <c r="B9" s="397">
        <v>2</v>
      </c>
      <c r="C9" s="397">
        <v>3</v>
      </c>
      <c r="D9" s="397">
        <v>4</v>
      </c>
      <c r="E9" s="397">
        <v>5</v>
      </c>
      <c r="F9" s="398">
        <v>6</v>
      </c>
      <c r="G9" s="399"/>
      <c r="H9" s="399"/>
      <c r="I9" s="400"/>
      <c r="J9" s="400"/>
      <c r="K9" s="401"/>
      <c r="L9" s="401"/>
    </row>
    <row r="10" spans="1:12" ht="19.5" customHeight="1">
      <c r="A10" s="402" t="s">
        <v>388</v>
      </c>
      <c r="B10" s="403" t="s">
        <v>594</v>
      </c>
      <c r="C10" s="404"/>
      <c r="D10" s="404"/>
      <c r="E10" s="404"/>
      <c r="F10" s="405"/>
      <c r="G10" s="406"/>
      <c r="H10" s="406"/>
      <c r="I10" s="407"/>
      <c r="J10" s="407"/>
      <c r="K10" s="408"/>
      <c r="L10" s="408"/>
    </row>
    <row r="11" spans="1:12" ht="19.5" customHeight="1">
      <c r="A11" s="409" t="s">
        <v>390</v>
      </c>
      <c r="B11" s="410" t="s">
        <v>483</v>
      </c>
      <c r="C11" s="411"/>
      <c r="D11" s="411">
        <v>5808187</v>
      </c>
      <c r="E11" s="411"/>
      <c r="F11" s="412"/>
      <c r="G11" s="413"/>
      <c r="H11" s="413"/>
      <c r="I11" s="414"/>
      <c r="J11" s="414"/>
      <c r="K11" s="415"/>
      <c r="L11" s="415"/>
    </row>
    <row r="12" spans="1:12" ht="19.5" customHeight="1">
      <c r="A12" s="409" t="s">
        <v>486</v>
      </c>
      <c r="B12" s="410" t="s">
        <v>485</v>
      </c>
      <c r="C12" s="411"/>
      <c r="D12" s="411"/>
      <c r="E12" s="411"/>
      <c r="F12" s="412"/>
      <c r="G12" s="413"/>
      <c r="H12" s="413"/>
      <c r="I12" s="414"/>
      <c r="J12" s="414"/>
      <c r="K12" s="415"/>
      <c r="L12" s="415"/>
    </row>
    <row r="13" spans="1:12" ht="19.5" customHeight="1">
      <c r="A13" s="409" t="s">
        <v>489</v>
      </c>
      <c r="B13" s="410" t="s">
        <v>595</v>
      </c>
      <c r="C13" s="411"/>
      <c r="D13" s="411"/>
      <c r="E13" s="411"/>
      <c r="F13" s="412"/>
      <c r="G13" s="413"/>
      <c r="H13" s="413"/>
      <c r="I13" s="414"/>
      <c r="J13" s="414"/>
      <c r="K13" s="415"/>
      <c r="L13" s="415"/>
    </row>
    <row r="14" spans="1:12" ht="19.5" customHeight="1">
      <c r="A14" s="402" t="s">
        <v>492</v>
      </c>
      <c r="B14" s="410" t="s">
        <v>596</v>
      </c>
      <c r="C14" s="411"/>
      <c r="D14" s="411"/>
      <c r="E14" s="411"/>
      <c r="F14" s="412"/>
      <c r="G14" s="413"/>
      <c r="H14" s="413"/>
      <c r="I14" s="414"/>
      <c r="J14" s="414"/>
      <c r="K14" s="415"/>
      <c r="L14" s="415"/>
    </row>
    <row r="15" spans="1:12" ht="19.5" customHeight="1">
      <c r="A15" s="402"/>
      <c r="B15" s="410" t="s">
        <v>597</v>
      </c>
      <c r="C15" s="411"/>
      <c r="D15" s="411"/>
      <c r="E15" s="411"/>
      <c r="F15" s="412"/>
      <c r="G15" s="413"/>
      <c r="H15" s="413"/>
      <c r="I15" s="414"/>
      <c r="J15" s="414"/>
      <c r="K15" s="415"/>
      <c r="L15" s="415"/>
    </row>
    <row r="16" spans="1:12" ht="19.5" customHeight="1">
      <c r="A16" s="402"/>
      <c r="B16" s="410" t="s">
        <v>598</v>
      </c>
      <c r="C16" s="411"/>
      <c r="D16" s="411"/>
      <c r="E16" s="411"/>
      <c r="F16" s="412"/>
      <c r="G16" s="413"/>
      <c r="H16" s="413"/>
      <c r="I16" s="414"/>
      <c r="J16" s="414"/>
      <c r="K16" s="415"/>
      <c r="L16" s="415"/>
    </row>
    <row r="17" spans="1:12" ht="19.5" customHeight="1">
      <c r="A17" s="402"/>
      <c r="B17" s="416" t="s">
        <v>599</v>
      </c>
      <c r="C17" s="411"/>
      <c r="D17" s="411"/>
      <c r="E17" s="411"/>
      <c r="F17" s="412"/>
      <c r="G17" s="413"/>
      <c r="H17" s="413"/>
      <c r="I17" s="414"/>
      <c r="J17" s="414"/>
      <c r="K17" s="415"/>
      <c r="L17" s="415"/>
    </row>
    <row r="18" spans="1:12" ht="19.5" customHeight="1">
      <c r="A18" s="402"/>
      <c r="B18" s="416" t="s">
        <v>600</v>
      </c>
      <c r="C18" s="411"/>
      <c r="D18" s="411"/>
      <c r="E18" s="411"/>
      <c r="F18" s="412"/>
      <c r="G18" s="413"/>
      <c r="H18" s="413"/>
      <c r="I18" s="414"/>
      <c r="J18" s="414"/>
      <c r="K18" s="415"/>
      <c r="L18" s="415"/>
    </row>
    <row r="19" spans="1:12" ht="19.5" customHeight="1">
      <c r="A19" s="402"/>
      <c r="B19" s="416" t="s">
        <v>601</v>
      </c>
      <c r="C19" s="411"/>
      <c r="D19" s="411"/>
      <c r="E19" s="411"/>
      <c r="F19" s="412"/>
      <c r="G19" s="413"/>
      <c r="H19" s="413"/>
      <c r="I19" s="414"/>
      <c r="J19" s="414"/>
      <c r="K19" s="415"/>
      <c r="L19" s="415"/>
    </row>
    <row r="20" spans="1:12" ht="19.5" customHeight="1">
      <c r="A20" s="417"/>
      <c r="B20" s="416" t="s">
        <v>602</v>
      </c>
      <c r="C20" s="411"/>
      <c r="D20" s="411"/>
      <c r="E20" s="411"/>
      <c r="F20" s="412"/>
      <c r="G20" s="413"/>
      <c r="H20" s="413"/>
      <c r="I20" s="414"/>
      <c r="J20" s="414"/>
      <c r="K20" s="415"/>
      <c r="L20" s="415"/>
    </row>
    <row r="21" spans="1:12" ht="19.5" customHeight="1">
      <c r="A21" s="418" t="s">
        <v>495</v>
      </c>
      <c r="B21" s="419" t="s">
        <v>603</v>
      </c>
      <c r="C21" s="420">
        <v>22781797</v>
      </c>
      <c r="D21" s="420">
        <v>28389381</v>
      </c>
      <c r="E21" s="420">
        <v>29000000</v>
      </c>
      <c r="F21" s="421">
        <v>29500000</v>
      </c>
      <c r="G21" s="422">
        <v>30000000</v>
      </c>
      <c r="H21" s="422"/>
      <c r="I21" s="423">
        <v>30500000</v>
      </c>
      <c r="J21" s="423"/>
      <c r="K21" s="424">
        <v>31000000</v>
      </c>
      <c r="L21" s="424"/>
    </row>
    <row r="22" spans="1:12" ht="19.5" customHeight="1">
      <c r="A22" s="409" t="s">
        <v>498</v>
      </c>
      <c r="B22" s="425" t="s">
        <v>604</v>
      </c>
      <c r="C22" s="426">
        <v>2160000</v>
      </c>
      <c r="D22" s="426">
        <v>7388187</v>
      </c>
      <c r="E22" s="426">
        <v>6008187</v>
      </c>
      <c r="F22" s="427">
        <v>4608187</v>
      </c>
      <c r="G22" s="428">
        <v>3408187</v>
      </c>
      <c r="H22" s="428"/>
      <c r="I22" s="429">
        <v>2208187</v>
      </c>
      <c r="J22" s="429"/>
      <c r="K22" s="430">
        <v>1108187</v>
      </c>
      <c r="L22" s="431">
        <v>0</v>
      </c>
    </row>
    <row r="23" spans="1:12" ht="19.5" customHeight="1">
      <c r="A23" s="432" t="s">
        <v>501</v>
      </c>
      <c r="B23" s="433" t="s">
        <v>605</v>
      </c>
      <c r="C23" s="434">
        <f>C22/C21%</f>
        <v>9.481253827342943</v>
      </c>
      <c r="D23" s="434">
        <f>D22/D21%</f>
        <v>26.024473728398657</v>
      </c>
      <c r="E23" s="434">
        <f>E22/E21%</f>
        <v>20.71788620689655</v>
      </c>
      <c r="F23" s="435">
        <f>F22/F21%</f>
        <v>15.620972881355932</v>
      </c>
      <c r="G23" s="436">
        <f>G22/G21%</f>
        <v>11.360623333333333</v>
      </c>
      <c r="H23" s="436"/>
      <c r="I23" s="437">
        <f>I22/I21%</f>
        <v>7.239957377049181</v>
      </c>
      <c r="J23" s="437"/>
      <c r="K23" s="438">
        <f>K22/K21%</f>
        <v>3.5747967741935485</v>
      </c>
      <c r="L23" s="438"/>
    </row>
    <row r="24" spans="1:6" ht="12.75">
      <c r="A24" s="75"/>
      <c r="B24" s="75"/>
      <c r="C24" s="75"/>
      <c r="D24" s="75"/>
      <c r="E24" s="75"/>
      <c r="F24" s="75"/>
    </row>
    <row r="25" spans="1:6" ht="12.75">
      <c r="A25" s="75"/>
      <c r="B25" s="75"/>
      <c r="C25" s="75"/>
      <c r="D25" s="75"/>
      <c r="E25" s="75"/>
      <c r="F25" s="75"/>
    </row>
    <row r="26" spans="1:6" ht="12.75">
      <c r="A26" s="75"/>
      <c r="B26" s="75"/>
      <c r="C26" s="75"/>
      <c r="D26" s="75"/>
      <c r="E26" s="75"/>
      <c r="F26" s="75"/>
    </row>
    <row r="27" spans="1:6" ht="12.75">
      <c r="A27" s="75"/>
      <c r="B27" s="75"/>
      <c r="C27" s="75"/>
      <c r="D27" s="75"/>
      <c r="E27" s="75"/>
      <c r="F27" s="75"/>
    </row>
    <row r="28" spans="1:6" ht="12.75">
      <c r="A28" s="75"/>
      <c r="B28" s="75"/>
      <c r="C28" s="75"/>
      <c r="D28" s="75"/>
      <c r="E28" s="75"/>
      <c r="F28" s="75"/>
    </row>
    <row r="29" spans="1:6" ht="12.75">
      <c r="A29" s="75"/>
      <c r="B29" s="75"/>
      <c r="C29" s="75"/>
      <c r="D29" s="75"/>
      <c r="E29" s="75"/>
      <c r="F29" s="75"/>
    </row>
    <row r="30" spans="1:6" ht="12.75">
      <c r="A30" s="75"/>
      <c r="B30" s="75"/>
      <c r="C30" s="75"/>
      <c r="D30" s="75"/>
      <c r="E30" s="75"/>
      <c r="F30" s="75"/>
    </row>
  </sheetData>
  <mergeCells count="36">
    <mergeCell ref="A1:F1"/>
    <mergeCell ref="D4:L4"/>
    <mergeCell ref="G5:H8"/>
    <mergeCell ref="I5:J8"/>
    <mergeCell ref="K5:K8"/>
    <mergeCell ref="L5:L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</mergeCells>
  <printOptions horizontalCentered="1" verticalCentered="1"/>
  <pageMargins left="0.5902777777777778" right="0.5902777777777778" top="0.7875" bottom="0.7875" header="0.5118055555555555" footer="0.5118055555555555"/>
  <pageSetup horizontalDpi="300" verticalDpi="300" orientation="landscape" paperSize="9"/>
  <headerFooter alignWithMargins="0">
    <oddHeader>&amp;R&amp;9Załącznik nr  11
do uchwały Rady Gminy Nr   XLII/183/09
z dnia  30.12.09r.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B1">
      <selection activeCell="M25" sqref="M25"/>
    </sheetView>
  </sheetViews>
  <sheetFormatPr defaultColWidth="9.00390625" defaultRowHeight="12.75"/>
  <cols>
    <col min="1" max="1" width="6.875" style="75" customWidth="1"/>
    <col min="2" max="2" width="38.875" style="75" customWidth="1"/>
    <col min="3" max="4" width="13.375" style="75" customWidth="1"/>
    <col min="5" max="10" width="12.625" style="75" customWidth="1"/>
    <col min="11" max="16384" width="9.125" style="75" customWidth="1"/>
  </cols>
  <sheetData>
    <row r="1" spans="1:7" ht="17.25" customHeight="1">
      <c r="A1" s="179" t="s">
        <v>606</v>
      </c>
      <c r="B1" s="179"/>
      <c r="C1" s="179"/>
      <c r="D1" s="179"/>
      <c r="E1" s="179"/>
      <c r="F1" s="179"/>
      <c r="G1" s="179"/>
    </row>
    <row r="2" ht="12.75">
      <c r="G2" s="245" t="s">
        <v>125</v>
      </c>
    </row>
    <row r="3" spans="1:10" ht="24.75" customHeight="1">
      <c r="A3" s="439" t="s">
        <v>474</v>
      </c>
      <c r="B3" s="439" t="s">
        <v>548</v>
      </c>
      <c r="C3" s="440" t="s">
        <v>607</v>
      </c>
      <c r="D3" s="439" t="s">
        <v>578</v>
      </c>
      <c r="E3" s="439" t="s">
        <v>608</v>
      </c>
      <c r="F3" s="439"/>
      <c r="G3" s="439"/>
      <c r="H3" s="439"/>
      <c r="I3" s="439"/>
      <c r="J3" s="439"/>
    </row>
    <row r="4" spans="1:10" ht="33.75" customHeight="1">
      <c r="A4" s="439"/>
      <c r="B4" s="439"/>
      <c r="C4" s="440"/>
      <c r="D4" s="439"/>
      <c r="E4" s="439">
        <v>2011</v>
      </c>
      <c r="F4" s="439">
        <v>2012</v>
      </c>
      <c r="G4" s="441">
        <v>2013</v>
      </c>
      <c r="H4" s="439">
        <v>2014</v>
      </c>
      <c r="I4" s="439">
        <v>2015</v>
      </c>
      <c r="J4" s="439">
        <v>2016</v>
      </c>
    </row>
    <row r="5" spans="1:10" ht="7.5" customHeight="1">
      <c r="A5" s="397">
        <v>1</v>
      </c>
      <c r="B5" s="397">
        <v>2</v>
      </c>
      <c r="C5" s="397">
        <v>3</v>
      </c>
      <c r="D5" s="397">
        <v>4</v>
      </c>
      <c r="E5" s="397">
        <v>5</v>
      </c>
      <c r="F5" s="397">
        <v>6</v>
      </c>
      <c r="G5" s="442">
        <v>7</v>
      </c>
      <c r="H5" s="443">
        <v>8</v>
      </c>
      <c r="I5" s="443">
        <v>9</v>
      </c>
      <c r="J5" s="443">
        <v>10</v>
      </c>
    </row>
    <row r="6" spans="1:10" ht="19.5" customHeight="1">
      <c r="A6" s="444" t="s">
        <v>480</v>
      </c>
      <c r="B6" s="445" t="s">
        <v>609</v>
      </c>
      <c r="C6" s="446">
        <v>22781197</v>
      </c>
      <c r="D6" s="446">
        <v>28389381</v>
      </c>
      <c r="E6" s="446">
        <v>29000000</v>
      </c>
      <c r="F6" s="446">
        <v>29500000</v>
      </c>
      <c r="G6" s="447">
        <v>30000000</v>
      </c>
      <c r="H6" s="448">
        <v>30500000</v>
      </c>
      <c r="I6" s="448">
        <v>31000000</v>
      </c>
      <c r="J6" s="448">
        <v>31500000</v>
      </c>
    </row>
    <row r="7" spans="1:10" ht="19.5" customHeight="1">
      <c r="A7" s="449" t="s">
        <v>610</v>
      </c>
      <c r="B7" s="410" t="s">
        <v>611</v>
      </c>
      <c r="C7" s="450">
        <v>6562419</v>
      </c>
      <c r="D7" s="450">
        <v>5962867</v>
      </c>
      <c r="E7" s="450">
        <v>7000000</v>
      </c>
      <c r="F7" s="450">
        <v>7500000</v>
      </c>
      <c r="G7" s="451">
        <v>8000000</v>
      </c>
      <c r="H7" s="450">
        <v>8100000</v>
      </c>
      <c r="I7" s="450">
        <v>8400000</v>
      </c>
      <c r="J7" s="450">
        <v>8700000</v>
      </c>
    </row>
    <row r="8" spans="1:10" ht="19.5" customHeight="1">
      <c r="A8" s="449" t="s">
        <v>388</v>
      </c>
      <c r="B8" s="410" t="s">
        <v>612</v>
      </c>
      <c r="C8" s="450">
        <v>3229446</v>
      </c>
      <c r="D8" s="450">
        <v>3595600</v>
      </c>
      <c r="E8" s="450">
        <v>4000000</v>
      </c>
      <c r="F8" s="450">
        <v>4300000</v>
      </c>
      <c r="G8" s="451">
        <v>4500000</v>
      </c>
      <c r="H8" s="450">
        <v>4600000</v>
      </c>
      <c r="I8" s="450">
        <v>4700000</v>
      </c>
      <c r="J8" s="450">
        <v>4800000</v>
      </c>
    </row>
    <row r="9" spans="1:10" ht="19.5" customHeight="1">
      <c r="A9" s="449" t="s">
        <v>390</v>
      </c>
      <c r="B9" s="410" t="s">
        <v>613</v>
      </c>
      <c r="C9" s="450">
        <v>642320</v>
      </c>
      <c r="D9" s="450">
        <v>578000</v>
      </c>
      <c r="E9" s="450">
        <v>550000</v>
      </c>
      <c r="F9" s="450">
        <v>500000</v>
      </c>
      <c r="G9" s="451">
        <v>500000</v>
      </c>
      <c r="H9" s="450">
        <v>450000</v>
      </c>
      <c r="I9" s="450">
        <v>450000</v>
      </c>
      <c r="J9" s="450">
        <v>400000</v>
      </c>
    </row>
    <row r="10" spans="1:10" ht="19.5" customHeight="1">
      <c r="A10" s="444" t="s">
        <v>486</v>
      </c>
      <c r="B10" s="452" t="s">
        <v>614</v>
      </c>
      <c r="C10" s="453">
        <v>1850306</v>
      </c>
      <c r="D10" s="453">
        <v>1589267</v>
      </c>
      <c r="E10" s="453">
        <v>1600000</v>
      </c>
      <c r="F10" s="453">
        <v>1800000</v>
      </c>
      <c r="G10" s="454">
        <v>2000000</v>
      </c>
      <c r="H10" s="450">
        <v>2100000</v>
      </c>
      <c r="I10" s="450">
        <v>2200000</v>
      </c>
      <c r="J10" s="450">
        <v>2200000</v>
      </c>
    </row>
    <row r="11" spans="1:10" ht="19.5" customHeight="1">
      <c r="A11" s="444" t="s">
        <v>615</v>
      </c>
      <c r="B11" s="410" t="s">
        <v>616</v>
      </c>
      <c r="C11" s="450">
        <v>7968159</v>
      </c>
      <c r="D11" s="450">
        <v>8449886</v>
      </c>
      <c r="E11" s="450">
        <v>8500000</v>
      </c>
      <c r="F11" s="450">
        <v>9000000</v>
      </c>
      <c r="G11" s="451">
        <v>9200000</v>
      </c>
      <c r="H11" s="450">
        <v>9400000</v>
      </c>
      <c r="I11" s="450">
        <v>9600000</v>
      </c>
      <c r="J11" s="450">
        <v>9800000</v>
      </c>
    </row>
    <row r="12" spans="1:10" ht="19.5" customHeight="1">
      <c r="A12" s="444" t="s">
        <v>617</v>
      </c>
      <c r="B12" s="410" t="s">
        <v>618</v>
      </c>
      <c r="C12" s="450">
        <v>8250619</v>
      </c>
      <c r="D12" s="450">
        <v>13976628</v>
      </c>
      <c r="E12" s="450">
        <v>13000000</v>
      </c>
      <c r="F12" s="450">
        <v>13000000</v>
      </c>
      <c r="G12" s="451">
        <v>13000000</v>
      </c>
      <c r="H12" s="450">
        <v>13000000</v>
      </c>
      <c r="I12" s="450">
        <v>13000000</v>
      </c>
      <c r="J12" s="450">
        <v>13000000</v>
      </c>
    </row>
    <row r="13" spans="1:10" ht="19.5" customHeight="1">
      <c r="A13" s="444" t="s">
        <v>561</v>
      </c>
      <c r="B13" s="455" t="s">
        <v>619</v>
      </c>
      <c r="C13" s="456">
        <v>24511797</v>
      </c>
      <c r="D13" s="456">
        <v>33617568</v>
      </c>
      <c r="E13" s="456">
        <v>27620000</v>
      </c>
      <c r="F13" s="456">
        <v>28000000</v>
      </c>
      <c r="G13" s="457">
        <v>28600000</v>
      </c>
      <c r="H13" s="456">
        <v>29300000</v>
      </c>
      <c r="I13" s="456">
        <v>29800000</v>
      </c>
      <c r="J13" s="456">
        <v>30391813</v>
      </c>
    </row>
    <row r="14" spans="1:10" ht="19.5" customHeight="1">
      <c r="A14" s="444" t="s">
        <v>563</v>
      </c>
      <c r="B14" s="458" t="s">
        <v>620</v>
      </c>
      <c r="C14" s="459">
        <f>C15+C19</f>
        <v>630000</v>
      </c>
      <c r="D14" s="459">
        <f>D15+D19</f>
        <v>765000</v>
      </c>
      <c r="E14" s="459">
        <f>E15+E19</f>
        <v>1545000</v>
      </c>
      <c r="F14" s="459">
        <f>F15+F19</f>
        <v>1535000</v>
      </c>
      <c r="G14" s="460">
        <f>G15+G19</f>
        <v>1515000</v>
      </c>
      <c r="H14" s="459">
        <f>H15+H19</f>
        <v>1280000</v>
      </c>
      <c r="I14" s="459">
        <f>I15+I19</f>
        <v>1270000</v>
      </c>
      <c r="J14" s="459">
        <f>J15+J19</f>
        <v>1168187</v>
      </c>
    </row>
    <row r="15" spans="1:10" ht="30" customHeight="1">
      <c r="A15" s="444" t="s">
        <v>610</v>
      </c>
      <c r="B15" s="461" t="s">
        <v>621</v>
      </c>
      <c r="C15" s="450">
        <f>SUM(C16:C18)</f>
        <v>630000</v>
      </c>
      <c r="D15" s="450">
        <f>SUM(D16:D18)</f>
        <v>645000</v>
      </c>
      <c r="E15" s="450">
        <f>SUM(E16:E18)</f>
        <v>835000</v>
      </c>
      <c r="F15" s="450">
        <f>SUM(F16:F18)</f>
        <v>435000</v>
      </c>
      <c r="G15" s="451">
        <f>SUM(G16:G18)</f>
        <v>425000</v>
      </c>
      <c r="H15" s="450"/>
      <c r="I15" s="450"/>
      <c r="J15" s="450"/>
    </row>
    <row r="16" spans="1:10" ht="19.5" customHeight="1">
      <c r="A16" s="444" t="s">
        <v>388</v>
      </c>
      <c r="B16" s="410" t="s">
        <v>622</v>
      </c>
      <c r="C16" s="450">
        <v>600000</v>
      </c>
      <c r="D16" s="450">
        <v>580000</v>
      </c>
      <c r="E16" s="450">
        <v>780000</v>
      </c>
      <c r="F16" s="450">
        <v>400000</v>
      </c>
      <c r="G16" s="451">
        <v>400000</v>
      </c>
      <c r="H16" s="450"/>
      <c r="I16" s="450"/>
      <c r="J16" s="450"/>
    </row>
    <row r="17" spans="1:10" ht="71.25" customHeight="1">
      <c r="A17" s="444" t="s">
        <v>390</v>
      </c>
      <c r="B17" s="461" t="s">
        <v>623</v>
      </c>
      <c r="C17" s="450"/>
      <c r="D17" s="450"/>
      <c r="E17" s="450"/>
      <c r="F17" s="450"/>
      <c r="G17" s="451"/>
      <c r="H17" s="450"/>
      <c r="I17" s="450"/>
      <c r="J17" s="450"/>
    </row>
    <row r="18" spans="1:10" ht="19.5" customHeight="1">
      <c r="A18" s="444" t="s">
        <v>486</v>
      </c>
      <c r="B18" s="410" t="s">
        <v>624</v>
      </c>
      <c r="C18" s="450">
        <v>30000</v>
      </c>
      <c r="D18" s="450">
        <v>65000</v>
      </c>
      <c r="E18" s="450">
        <v>55000</v>
      </c>
      <c r="F18" s="450">
        <v>35000</v>
      </c>
      <c r="G18" s="451">
        <v>25000</v>
      </c>
      <c r="H18" s="450"/>
      <c r="I18" s="450"/>
      <c r="J18" s="450"/>
    </row>
    <row r="19" spans="1:10" ht="33" customHeight="1">
      <c r="A19" s="444" t="s">
        <v>615</v>
      </c>
      <c r="B19" s="461" t="s">
        <v>625</v>
      </c>
      <c r="C19" s="450"/>
      <c r="D19" s="450">
        <f>SUM(D20:D22)</f>
        <v>120000</v>
      </c>
      <c r="E19" s="450">
        <f>SUM(E20:E22)</f>
        <v>710000</v>
      </c>
      <c r="F19" s="450">
        <f>SUM(F20:F22)</f>
        <v>1100000</v>
      </c>
      <c r="G19" s="451">
        <f>SUM(G20:G22)</f>
        <v>1090000</v>
      </c>
      <c r="H19" s="450">
        <f>SUM(H20:H22)</f>
        <v>1280000</v>
      </c>
      <c r="I19" s="450">
        <f>SUM(I20:I22)</f>
        <v>1270000</v>
      </c>
      <c r="J19" s="450">
        <f>SUM(J20:J22)</f>
        <v>1168187</v>
      </c>
    </row>
    <row r="20" spans="1:10" ht="19.5" customHeight="1">
      <c r="A20" s="444" t="s">
        <v>388</v>
      </c>
      <c r="B20" s="410" t="s">
        <v>622</v>
      </c>
      <c r="C20" s="450"/>
      <c r="D20" s="450"/>
      <c r="E20" s="450">
        <v>600000</v>
      </c>
      <c r="F20" s="450">
        <v>1000000</v>
      </c>
      <c r="G20" s="451">
        <v>1000000</v>
      </c>
      <c r="H20" s="450">
        <v>1200000</v>
      </c>
      <c r="I20" s="450">
        <v>1200000</v>
      </c>
      <c r="J20" s="450">
        <v>1108187</v>
      </c>
    </row>
    <row r="21" spans="1:10" ht="69.75" customHeight="1">
      <c r="A21" s="444" t="s">
        <v>390</v>
      </c>
      <c r="B21" s="461" t="s">
        <v>623</v>
      </c>
      <c r="C21" s="450"/>
      <c r="D21" s="450"/>
      <c r="E21" s="450"/>
      <c r="F21" s="450"/>
      <c r="G21" s="451"/>
      <c r="H21" s="450"/>
      <c r="I21" s="450"/>
      <c r="J21" s="450"/>
    </row>
    <row r="22" spans="1:10" ht="19.5" customHeight="1">
      <c r="A22" s="444" t="s">
        <v>486</v>
      </c>
      <c r="B22" s="410" t="s">
        <v>624</v>
      </c>
      <c r="C22" s="450"/>
      <c r="D22" s="450">
        <v>120000</v>
      </c>
      <c r="E22" s="450">
        <v>110000</v>
      </c>
      <c r="F22" s="450">
        <v>100000</v>
      </c>
      <c r="G22" s="451">
        <v>90000</v>
      </c>
      <c r="H22" s="450">
        <v>80000</v>
      </c>
      <c r="I22" s="450">
        <v>70000</v>
      </c>
      <c r="J22" s="450">
        <v>60000</v>
      </c>
    </row>
    <row r="23" spans="1:10" ht="19.5" customHeight="1">
      <c r="A23" s="444" t="s">
        <v>617</v>
      </c>
      <c r="B23" s="410" t="s">
        <v>626</v>
      </c>
      <c r="C23" s="450"/>
      <c r="D23" s="450"/>
      <c r="E23" s="450"/>
      <c r="F23" s="450"/>
      <c r="G23" s="451"/>
      <c r="H23" s="450"/>
      <c r="I23" s="450"/>
      <c r="J23" s="450"/>
    </row>
    <row r="24" spans="1:10" ht="19.5" customHeight="1">
      <c r="A24" s="444" t="s">
        <v>627</v>
      </c>
      <c r="B24" s="410" t="s">
        <v>517</v>
      </c>
      <c r="C24" s="450"/>
      <c r="D24" s="450"/>
      <c r="E24" s="450"/>
      <c r="F24" s="450"/>
      <c r="G24" s="451"/>
      <c r="H24" s="450"/>
      <c r="I24" s="450"/>
      <c r="J24" s="450"/>
    </row>
    <row r="25" spans="1:10" ht="19.5" customHeight="1">
      <c r="A25" s="444" t="s">
        <v>584</v>
      </c>
      <c r="B25" s="462" t="s">
        <v>628</v>
      </c>
      <c r="C25" s="450">
        <f>C6-C13</f>
        <v>-1730600</v>
      </c>
      <c r="D25" s="450">
        <f>D6-D13</f>
        <v>-5228187</v>
      </c>
      <c r="E25" s="450">
        <f>E6-E13</f>
        <v>1380000</v>
      </c>
      <c r="F25" s="450">
        <f>F6-F13</f>
        <v>1500000</v>
      </c>
      <c r="G25" s="451">
        <f>G6-G13</f>
        <v>1400000</v>
      </c>
      <c r="H25" s="450">
        <f>H6-H13</f>
        <v>1200000</v>
      </c>
      <c r="I25" s="450">
        <f>I6-I13</f>
        <v>1200000</v>
      </c>
      <c r="J25" s="450">
        <f>J6-J13</f>
        <v>1108187</v>
      </c>
    </row>
    <row r="26" spans="1:10" ht="19.5" customHeight="1">
      <c r="A26" s="444" t="s">
        <v>629</v>
      </c>
      <c r="B26" s="458" t="s">
        <v>630</v>
      </c>
      <c r="C26" s="459">
        <v>2160000</v>
      </c>
      <c r="D26" s="459">
        <v>7388187</v>
      </c>
      <c r="E26" s="459">
        <v>6008187</v>
      </c>
      <c r="F26" s="459">
        <v>4608187</v>
      </c>
      <c r="G26" s="460">
        <v>3408187</v>
      </c>
      <c r="H26" s="459">
        <v>2208187</v>
      </c>
      <c r="I26" s="459">
        <v>1108187</v>
      </c>
      <c r="J26" s="459">
        <v>0</v>
      </c>
    </row>
    <row r="27" spans="1:10" ht="60" customHeight="1">
      <c r="A27" s="444" t="s">
        <v>388</v>
      </c>
      <c r="B27" s="461" t="s">
        <v>631</v>
      </c>
      <c r="C27" s="450"/>
      <c r="D27" s="450"/>
      <c r="E27" s="450"/>
      <c r="F27" s="450"/>
      <c r="G27" s="451"/>
      <c r="H27" s="450"/>
      <c r="I27" s="450"/>
      <c r="J27" s="450"/>
    </row>
    <row r="28" spans="1:10" ht="35.25" customHeight="1">
      <c r="A28" s="444" t="s">
        <v>632</v>
      </c>
      <c r="B28" s="463" t="s">
        <v>633</v>
      </c>
      <c r="C28" s="464">
        <f>C26/C6%</f>
        <v>9.481503539958853</v>
      </c>
      <c r="D28" s="464">
        <f>D26/D6%</f>
        <v>26.024473728398657</v>
      </c>
      <c r="E28" s="464">
        <f>E26/E6%</f>
        <v>20.71788620689655</v>
      </c>
      <c r="F28" s="464">
        <f>F26/F6%</f>
        <v>15.620972881355932</v>
      </c>
      <c r="G28" s="465">
        <f>G26/G6%</f>
        <v>11.360623333333333</v>
      </c>
      <c r="H28" s="464">
        <f>H26/H6%</f>
        <v>7.239957377049181</v>
      </c>
      <c r="I28" s="464">
        <f>I26/I6%</f>
        <v>3.5747967741935485</v>
      </c>
      <c r="J28" s="464"/>
    </row>
    <row r="29" spans="1:10" ht="45" customHeight="1">
      <c r="A29" s="444" t="s">
        <v>634</v>
      </c>
      <c r="B29" s="466" t="s">
        <v>635</v>
      </c>
      <c r="C29" s="467">
        <f>C14/C6%</f>
        <v>2.7654385324879986</v>
      </c>
      <c r="D29" s="467">
        <f>D15/D6%</f>
        <v>2.271976271691165</v>
      </c>
      <c r="E29" s="467">
        <f>E15/E6%</f>
        <v>2.8793103448275863</v>
      </c>
      <c r="F29" s="467">
        <f>F14/F6%</f>
        <v>5.203389830508475</v>
      </c>
      <c r="G29" s="468">
        <f>G14/G6%</f>
        <v>5.05</v>
      </c>
      <c r="H29" s="467">
        <f>H14/H6%</f>
        <v>4.19672131147541</v>
      </c>
      <c r="I29" s="467">
        <f>I14/I6%</f>
        <v>4.096774193548387</v>
      </c>
      <c r="J29" s="467">
        <f>J14/J6%</f>
        <v>3.708530158730159</v>
      </c>
    </row>
    <row r="30" spans="1:10" ht="38.25" customHeight="1">
      <c r="A30" s="444" t="s">
        <v>636</v>
      </c>
      <c r="B30" s="466" t="s">
        <v>637</v>
      </c>
      <c r="C30" s="467">
        <f>C26/C6%</f>
        <v>9.481503539958853</v>
      </c>
      <c r="D30" s="467">
        <v>26.02</v>
      </c>
      <c r="E30" s="467">
        <v>20.72</v>
      </c>
      <c r="F30" s="467">
        <v>15.62</v>
      </c>
      <c r="G30" s="468">
        <v>11.36</v>
      </c>
      <c r="H30" s="467">
        <v>7.24</v>
      </c>
      <c r="I30" s="467">
        <v>3.57</v>
      </c>
      <c r="J30" s="467"/>
    </row>
    <row r="31" spans="1:10" ht="45.75" customHeight="1">
      <c r="A31" s="469" t="s">
        <v>638</v>
      </c>
      <c r="B31" s="470" t="s">
        <v>639</v>
      </c>
      <c r="C31" s="471">
        <f>C15/C6%</f>
        <v>2.7654385324879986</v>
      </c>
      <c r="D31" s="471">
        <v>2.27</v>
      </c>
      <c r="E31" s="471">
        <v>2.88</v>
      </c>
      <c r="F31" s="471">
        <v>5.2</v>
      </c>
      <c r="G31" s="472">
        <v>5.05</v>
      </c>
      <c r="H31" s="473">
        <v>4.2</v>
      </c>
      <c r="I31" s="473">
        <v>4.1</v>
      </c>
      <c r="J31" s="473">
        <v>3.71</v>
      </c>
    </row>
  </sheetData>
  <mergeCells count="6">
    <mergeCell ref="A1:G1"/>
    <mergeCell ref="A3:A4"/>
    <mergeCell ref="B3:B4"/>
    <mergeCell ref="C3:C4"/>
    <mergeCell ref="D3:D4"/>
    <mergeCell ref="E3:J3"/>
  </mergeCells>
  <printOptions horizontalCentered="1" verticalCentered="1"/>
  <pageMargins left="0.19652777777777777" right="0.39375" top="0.5902777777777777" bottom="0.5902777777777778" header="0.5118055555555555" footer="0.5118055555555555"/>
  <pageSetup horizontalDpi="300" verticalDpi="300" orientation="portrait" paperSize="9" scale="65"/>
  <headerFooter alignWithMargins="0">
    <oddHeader>&amp;R&amp;9Załącznik nr 12
do uchwały Rady Gminy Nr   XLII/183/09
z dnia  30.12.09r.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33"/>
  <sheetViews>
    <sheetView workbookViewId="0" topLeftCell="A85">
      <selection activeCell="D33" sqref="D33"/>
    </sheetView>
  </sheetViews>
  <sheetFormatPr defaultColWidth="9.00390625" defaultRowHeight="12.75"/>
  <cols>
    <col min="1" max="1" width="6.625" style="75" customWidth="1"/>
    <col min="2" max="2" width="8.25390625" style="75" customWidth="1"/>
    <col min="3" max="3" width="6.25390625" style="81" customWidth="1"/>
    <col min="4" max="4" width="32.375" style="75" customWidth="1"/>
    <col min="5" max="5" width="15.875" style="82" customWidth="1"/>
    <col min="6" max="8" width="11.625" style="83" customWidth="1"/>
    <col min="9" max="9" width="8.875" style="83" customWidth="1"/>
    <col min="10" max="10" width="13.00390625" style="83" customWidth="1"/>
    <col min="11" max="11" width="13.00390625" style="82" customWidth="1"/>
    <col min="12" max="12" width="13.25390625" style="82" customWidth="1"/>
    <col min="13" max="13" width="12.125" style="83" customWidth="1"/>
    <col min="14" max="14" width="11.375" style="83" customWidth="1"/>
    <col min="15" max="16" width="13.25390625" style="83" customWidth="1"/>
    <col min="17" max="17" width="10.75390625" style="75" customWidth="1"/>
    <col min="18" max="18" width="12.875" style="75" customWidth="1"/>
  </cols>
  <sheetData>
    <row r="1" spans="1:18" ht="17.25">
      <c r="A1" s="3" t="s">
        <v>124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84"/>
      <c r="N1" s="84"/>
      <c r="O1" s="84"/>
      <c r="P1" s="84"/>
      <c r="Q1"/>
      <c r="R1"/>
    </row>
    <row r="2" spans="1:7" ht="17.25">
      <c r="A2" s="85"/>
      <c r="B2" s="85"/>
      <c r="C2" s="86"/>
      <c r="D2" s="87"/>
      <c r="E2" s="88"/>
      <c r="F2" s="89"/>
      <c r="G2" s="89"/>
    </row>
    <row r="3" spans="1:18" ht="12.75">
      <c r="A3" s="90"/>
      <c r="B3" s="90"/>
      <c r="C3" s="91"/>
      <c r="D3" s="92"/>
      <c r="E3" s="90"/>
      <c r="F3" s="93"/>
      <c r="H3" s="93"/>
      <c r="I3" s="93"/>
      <c r="J3" s="93"/>
      <c r="K3" s="90"/>
      <c r="L3" s="90"/>
      <c r="M3" s="93"/>
      <c r="N3" s="93"/>
      <c r="O3" s="93"/>
      <c r="P3" s="93"/>
      <c r="Q3" s="94"/>
      <c r="R3" s="94" t="s">
        <v>125</v>
      </c>
    </row>
    <row r="4" spans="1:18" s="99" customFormat="1" ht="18.75" customHeight="1">
      <c r="A4" s="95" t="s">
        <v>2</v>
      </c>
      <c r="B4" s="95" t="s">
        <v>3</v>
      </c>
      <c r="C4" s="96" t="s">
        <v>4</v>
      </c>
      <c r="D4" s="95" t="s">
        <v>126</v>
      </c>
      <c r="E4" s="97" t="s">
        <v>127</v>
      </c>
      <c r="F4" s="98" t="s">
        <v>128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s="99" customFormat="1" ht="20.25" customHeight="1">
      <c r="A5" s="95"/>
      <c r="B5" s="95"/>
      <c r="C5" s="96"/>
      <c r="D5" s="95"/>
      <c r="E5" s="97"/>
      <c r="F5" s="100" t="s">
        <v>129</v>
      </c>
      <c r="G5" s="97" t="s">
        <v>130</v>
      </c>
      <c r="H5" s="97"/>
      <c r="I5" s="97"/>
      <c r="J5" s="97"/>
      <c r="K5" s="97"/>
      <c r="L5" s="97"/>
      <c r="M5" s="97"/>
      <c r="N5" s="101"/>
      <c r="O5" s="102" t="s">
        <v>130</v>
      </c>
      <c r="P5" s="102"/>
      <c r="Q5" s="102"/>
      <c r="R5" s="102"/>
    </row>
    <row r="6" spans="1:18" s="99" customFormat="1" ht="132.75">
      <c r="A6" s="95"/>
      <c r="B6" s="95"/>
      <c r="C6" s="96"/>
      <c r="D6" s="95"/>
      <c r="E6" s="97"/>
      <c r="F6" s="100"/>
      <c r="G6" s="103" t="s">
        <v>131</v>
      </c>
      <c r="H6" s="103" t="s">
        <v>132</v>
      </c>
      <c r="I6" s="103" t="s">
        <v>133</v>
      </c>
      <c r="J6" s="103" t="s">
        <v>134</v>
      </c>
      <c r="K6" s="98" t="s">
        <v>135</v>
      </c>
      <c r="L6" s="98" t="s">
        <v>136</v>
      </c>
      <c r="M6" s="103" t="s">
        <v>137</v>
      </c>
      <c r="N6" s="104" t="s">
        <v>138</v>
      </c>
      <c r="O6" s="105" t="s">
        <v>139</v>
      </c>
      <c r="P6" s="105" t="s">
        <v>140</v>
      </c>
      <c r="Q6" s="106" t="s">
        <v>141</v>
      </c>
      <c r="R6" s="106" t="s">
        <v>142</v>
      </c>
    </row>
    <row r="7" spans="1:18" s="99" customFormat="1" ht="6" customHeight="1">
      <c r="A7" s="107">
        <v>1</v>
      </c>
      <c r="B7" s="107">
        <v>2</v>
      </c>
      <c r="C7" s="108">
        <v>3</v>
      </c>
      <c r="D7" s="109">
        <v>4</v>
      </c>
      <c r="E7" s="110">
        <v>6</v>
      </c>
      <c r="F7" s="111">
        <v>7</v>
      </c>
      <c r="G7" s="111">
        <v>8</v>
      </c>
      <c r="H7" s="111">
        <v>9</v>
      </c>
      <c r="I7" s="111">
        <v>10</v>
      </c>
      <c r="J7" s="111">
        <v>11</v>
      </c>
      <c r="K7" s="112">
        <v>12</v>
      </c>
      <c r="L7" s="112">
        <v>13</v>
      </c>
      <c r="M7" s="111">
        <v>14</v>
      </c>
      <c r="N7" s="111">
        <v>15</v>
      </c>
      <c r="O7" s="113">
        <v>16</v>
      </c>
      <c r="P7" s="113">
        <v>17</v>
      </c>
      <c r="Q7" s="112">
        <v>18</v>
      </c>
      <c r="R7" s="112">
        <v>19</v>
      </c>
    </row>
    <row r="8" spans="1:18" s="121" customFormat="1" ht="14.25">
      <c r="A8" s="114" t="s">
        <v>10</v>
      </c>
      <c r="B8" s="114"/>
      <c r="C8" s="115"/>
      <c r="D8" s="116" t="s">
        <v>143</v>
      </c>
      <c r="E8" s="117">
        <f>E9+E14</f>
        <v>2007000</v>
      </c>
      <c r="F8" s="117">
        <f>F9+F14</f>
        <v>7000</v>
      </c>
      <c r="G8" s="118"/>
      <c r="H8" s="117">
        <f>H9+H14</f>
        <v>7000</v>
      </c>
      <c r="I8" s="118"/>
      <c r="J8" s="118"/>
      <c r="K8" s="119"/>
      <c r="L8" s="119"/>
      <c r="M8" s="118"/>
      <c r="N8" s="117">
        <f>N9+N14</f>
        <v>2000000</v>
      </c>
      <c r="O8" s="117">
        <f>O9+O14</f>
        <v>2000000</v>
      </c>
      <c r="P8" s="118"/>
      <c r="Q8" s="120"/>
      <c r="R8" s="120"/>
    </row>
    <row r="9" spans="1:18" s="128" customFormat="1" ht="17.25" customHeight="1">
      <c r="A9" s="122"/>
      <c r="B9" s="122" t="s">
        <v>12</v>
      </c>
      <c r="C9" s="123"/>
      <c r="D9" s="124" t="s">
        <v>144</v>
      </c>
      <c r="E9" s="125">
        <f>SUM(E10:E13)</f>
        <v>2000000</v>
      </c>
      <c r="F9" s="125"/>
      <c r="G9" s="125"/>
      <c r="H9" s="125"/>
      <c r="I9" s="125"/>
      <c r="J9" s="125"/>
      <c r="K9" s="126"/>
      <c r="L9" s="126"/>
      <c r="M9" s="125"/>
      <c r="N9" s="125">
        <f>SUM(N10:N13)</f>
        <v>2000000</v>
      </c>
      <c r="O9" s="125">
        <f>SUM(O10:O13)</f>
        <v>2000000</v>
      </c>
      <c r="P9" s="125"/>
      <c r="Q9" s="127"/>
      <c r="R9" s="127"/>
    </row>
    <row r="10" spans="1:18" s="99" customFormat="1" ht="12.75">
      <c r="A10" s="129"/>
      <c r="B10" s="129"/>
      <c r="C10" s="130" t="s">
        <v>145</v>
      </c>
      <c r="D10" s="131" t="s">
        <v>146</v>
      </c>
      <c r="E10" s="132">
        <v>2000000</v>
      </c>
      <c r="F10" s="132"/>
      <c r="G10" s="132"/>
      <c r="H10" s="132"/>
      <c r="I10" s="132"/>
      <c r="J10" s="132"/>
      <c r="K10" s="133"/>
      <c r="L10" s="133"/>
      <c r="M10" s="132"/>
      <c r="N10" s="132">
        <v>2000000</v>
      </c>
      <c r="O10" s="132">
        <v>2000000</v>
      </c>
      <c r="P10" s="132"/>
      <c r="Q10" s="134"/>
      <c r="R10" s="134"/>
    </row>
    <row r="11" spans="1:18" s="99" customFormat="1" ht="12.75">
      <c r="A11" s="129"/>
      <c r="B11" s="129"/>
      <c r="C11" s="135">
        <v>6058</v>
      </c>
      <c r="D11" s="131" t="s">
        <v>147</v>
      </c>
      <c r="E11" s="132"/>
      <c r="F11" s="132"/>
      <c r="G11" s="132"/>
      <c r="H11" s="132"/>
      <c r="I11" s="132"/>
      <c r="J11" s="132"/>
      <c r="K11" s="133"/>
      <c r="L11" s="133"/>
      <c r="M11" s="132"/>
      <c r="N11" s="132"/>
      <c r="O11" s="132"/>
      <c r="P11" s="132"/>
      <c r="Q11" s="134"/>
      <c r="R11" s="134"/>
    </row>
    <row r="12" spans="1:18" s="99" customFormat="1" ht="13.5" customHeight="1">
      <c r="A12" s="129"/>
      <c r="B12" s="129"/>
      <c r="C12" s="135">
        <v>6059</v>
      </c>
      <c r="D12" s="131" t="s">
        <v>148</v>
      </c>
      <c r="E12" s="132"/>
      <c r="F12" s="132"/>
      <c r="G12" s="132"/>
      <c r="H12" s="132"/>
      <c r="I12" s="132"/>
      <c r="J12" s="132"/>
      <c r="K12" s="133"/>
      <c r="L12" s="133"/>
      <c r="M12" s="132"/>
      <c r="N12" s="132"/>
      <c r="O12" s="132"/>
      <c r="P12" s="132"/>
      <c r="Q12" s="134"/>
      <c r="R12" s="134"/>
    </row>
    <row r="13" spans="1:18" s="99" customFormat="1" ht="13.5" customHeight="1">
      <c r="A13" s="129"/>
      <c r="B13" s="129"/>
      <c r="C13" s="135">
        <v>6210</v>
      </c>
      <c r="D13" s="131" t="s">
        <v>149</v>
      </c>
      <c r="E13" s="132"/>
      <c r="F13" s="132"/>
      <c r="G13" s="132"/>
      <c r="H13" s="132"/>
      <c r="I13" s="132"/>
      <c r="J13" s="132"/>
      <c r="K13" s="133"/>
      <c r="L13" s="133"/>
      <c r="M13" s="132"/>
      <c r="N13" s="132"/>
      <c r="O13" s="132"/>
      <c r="P13" s="132"/>
      <c r="Q13" s="134"/>
      <c r="R13" s="134"/>
    </row>
    <row r="14" spans="1:18" s="128" customFormat="1" ht="12.75">
      <c r="A14" s="122"/>
      <c r="B14" s="122" t="s">
        <v>150</v>
      </c>
      <c r="C14" s="123"/>
      <c r="D14" s="124" t="s">
        <v>151</v>
      </c>
      <c r="E14" s="125">
        <v>7000</v>
      </c>
      <c r="F14" s="125">
        <v>7000</v>
      </c>
      <c r="G14" s="125"/>
      <c r="H14" s="125">
        <v>7000</v>
      </c>
      <c r="I14" s="125"/>
      <c r="J14" s="125"/>
      <c r="K14" s="126"/>
      <c r="L14" s="126"/>
      <c r="M14" s="125"/>
      <c r="N14" s="125"/>
      <c r="O14" s="125"/>
      <c r="P14" s="125"/>
      <c r="Q14" s="127"/>
      <c r="R14" s="127"/>
    </row>
    <row r="15" spans="1:18" s="99" customFormat="1" ht="12.75">
      <c r="A15" s="129"/>
      <c r="B15" s="129"/>
      <c r="C15" s="130" t="s">
        <v>152</v>
      </c>
      <c r="D15" s="131" t="s">
        <v>153</v>
      </c>
      <c r="E15" s="132">
        <v>7000</v>
      </c>
      <c r="F15" s="132">
        <v>7000</v>
      </c>
      <c r="G15" s="132"/>
      <c r="H15" s="132">
        <v>7000</v>
      </c>
      <c r="I15" s="132"/>
      <c r="J15" s="132"/>
      <c r="K15" s="133"/>
      <c r="L15" s="133"/>
      <c r="M15" s="132"/>
      <c r="N15" s="132"/>
      <c r="O15" s="132"/>
      <c r="P15" s="132"/>
      <c r="Q15" s="134"/>
      <c r="R15" s="134"/>
    </row>
    <row r="16" spans="1:18" s="121" customFormat="1" ht="12.75">
      <c r="A16" s="136">
        <v>400</v>
      </c>
      <c r="B16" s="137"/>
      <c r="C16" s="138"/>
      <c r="D16" s="139" t="s">
        <v>154</v>
      </c>
      <c r="E16" s="117">
        <v>0</v>
      </c>
      <c r="F16" s="118"/>
      <c r="G16" s="118"/>
      <c r="H16" s="118"/>
      <c r="I16" s="118"/>
      <c r="J16" s="118"/>
      <c r="K16" s="119"/>
      <c r="L16" s="119"/>
      <c r="M16" s="118"/>
      <c r="N16" s="118"/>
      <c r="O16" s="118"/>
      <c r="P16" s="118"/>
      <c r="Q16" s="120"/>
      <c r="R16" s="120"/>
    </row>
    <row r="17" spans="1:18" s="128" customFormat="1" ht="12.75">
      <c r="A17" s="122"/>
      <c r="B17" s="140">
        <v>40002</v>
      </c>
      <c r="C17" s="123"/>
      <c r="D17" s="124" t="s">
        <v>155</v>
      </c>
      <c r="E17" s="125"/>
      <c r="F17" s="125"/>
      <c r="G17" s="125"/>
      <c r="H17" s="125"/>
      <c r="I17" s="125"/>
      <c r="J17" s="125"/>
      <c r="K17" s="126"/>
      <c r="L17" s="126"/>
      <c r="M17" s="125"/>
      <c r="N17" s="125"/>
      <c r="O17" s="125"/>
      <c r="P17" s="125"/>
      <c r="Q17" s="127"/>
      <c r="R17" s="127"/>
    </row>
    <row r="18" spans="1:18" s="99" customFormat="1" ht="12.75">
      <c r="A18" s="129"/>
      <c r="B18" s="129"/>
      <c r="C18" s="135">
        <v>2650</v>
      </c>
      <c r="D18" s="131" t="s">
        <v>156</v>
      </c>
      <c r="E18" s="132"/>
      <c r="F18" s="132"/>
      <c r="G18" s="132"/>
      <c r="H18" s="132"/>
      <c r="I18" s="132"/>
      <c r="J18" s="132"/>
      <c r="K18" s="133"/>
      <c r="L18" s="133"/>
      <c r="M18" s="132"/>
      <c r="N18" s="132"/>
      <c r="O18" s="132"/>
      <c r="P18" s="132"/>
      <c r="Q18" s="134"/>
      <c r="R18" s="134"/>
    </row>
    <row r="19" spans="1:18" s="121" customFormat="1" ht="14.25">
      <c r="A19" s="114" t="s">
        <v>157</v>
      </c>
      <c r="B19" s="114"/>
      <c r="C19" s="115"/>
      <c r="D19" s="116" t="s">
        <v>158</v>
      </c>
      <c r="E19" s="117">
        <f>E20</f>
        <v>2222600</v>
      </c>
      <c r="F19" s="117">
        <v>160000</v>
      </c>
      <c r="G19" s="118"/>
      <c r="H19" s="117">
        <v>160000</v>
      </c>
      <c r="I19" s="118"/>
      <c r="J19" s="118"/>
      <c r="K19" s="119"/>
      <c r="L19" s="119"/>
      <c r="M19" s="118"/>
      <c r="N19" s="117">
        <v>2062600</v>
      </c>
      <c r="O19" s="117">
        <v>1302600</v>
      </c>
      <c r="P19" s="117">
        <v>760000</v>
      </c>
      <c r="Q19" s="120"/>
      <c r="R19" s="120"/>
    </row>
    <row r="20" spans="1:18" s="128" customFormat="1" ht="12.75">
      <c r="A20" s="122"/>
      <c r="B20" s="122" t="s">
        <v>159</v>
      </c>
      <c r="C20" s="141"/>
      <c r="D20" s="124" t="s">
        <v>30</v>
      </c>
      <c r="E20" s="125">
        <f>SUM(E21:E25)</f>
        <v>2222600</v>
      </c>
      <c r="F20" s="103">
        <f>SUM(F21:F23)</f>
        <v>160000</v>
      </c>
      <c r="G20" s="103"/>
      <c r="H20" s="103">
        <f>SUM(H21:H23)</f>
        <v>160000</v>
      </c>
      <c r="I20" s="103"/>
      <c r="J20" s="103"/>
      <c r="K20" s="98"/>
      <c r="L20" s="98"/>
      <c r="M20" s="103"/>
      <c r="N20" s="103">
        <f>SUM(N21:N25)</f>
        <v>2062600</v>
      </c>
      <c r="O20" s="103">
        <f>SUM(O21:O25)</f>
        <v>1302600</v>
      </c>
      <c r="P20" s="103">
        <f>SUM(P21:P25)</f>
        <v>760000</v>
      </c>
      <c r="Q20" s="98"/>
      <c r="R20" s="98"/>
    </row>
    <row r="21" spans="1:18" s="99" customFormat="1" ht="12.75">
      <c r="A21" s="129"/>
      <c r="B21" s="129"/>
      <c r="C21" s="135">
        <v>2320</v>
      </c>
      <c r="D21" s="131" t="s">
        <v>160</v>
      </c>
      <c r="E21" s="142"/>
      <c r="F21" s="143"/>
      <c r="G21" s="143"/>
      <c r="H21" s="143"/>
      <c r="I21" s="143"/>
      <c r="J21" s="143"/>
      <c r="K21" s="144"/>
      <c r="L21" s="144"/>
      <c r="M21" s="143"/>
      <c r="N21" s="143"/>
      <c r="O21" s="143"/>
      <c r="P21" s="143"/>
      <c r="Q21" s="144"/>
      <c r="R21" s="144"/>
    </row>
    <row r="22" spans="1:18" s="99" customFormat="1" ht="12.75">
      <c r="A22" s="129"/>
      <c r="B22" s="129"/>
      <c r="C22" s="135" t="s">
        <v>161</v>
      </c>
      <c r="D22" s="131" t="s">
        <v>162</v>
      </c>
      <c r="E22" s="132">
        <v>150000</v>
      </c>
      <c r="F22" s="41">
        <v>150000</v>
      </c>
      <c r="G22" s="41"/>
      <c r="H22" s="41">
        <v>150000</v>
      </c>
      <c r="I22" s="41"/>
      <c r="J22" s="41"/>
      <c r="K22" s="40"/>
      <c r="L22" s="40"/>
      <c r="M22" s="41"/>
      <c r="N22" s="41"/>
      <c r="O22" s="41"/>
      <c r="P22" s="41"/>
      <c r="Q22" s="32"/>
      <c r="R22" s="32"/>
    </row>
    <row r="23" spans="1:18" s="99" customFormat="1" ht="12.75">
      <c r="A23" s="129"/>
      <c r="B23" s="129"/>
      <c r="C23" s="135">
        <v>4300</v>
      </c>
      <c r="D23" s="131" t="s">
        <v>163</v>
      </c>
      <c r="E23" s="132">
        <v>10000</v>
      </c>
      <c r="F23" s="41">
        <v>10000</v>
      </c>
      <c r="G23" s="41"/>
      <c r="H23" s="41">
        <v>10000</v>
      </c>
      <c r="I23" s="41"/>
      <c r="J23" s="41"/>
      <c r="K23" s="40"/>
      <c r="L23" s="40"/>
      <c r="M23" s="41"/>
      <c r="N23" s="41"/>
      <c r="O23" s="41"/>
      <c r="P23" s="41"/>
      <c r="Q23" s="32"/>
      <c r="R23" s="32"/>
    </row>
    <row r="24" spans="1:18" s="99" customFormat="1" ht="12.75">
      <c r="A24" s="129"/>
      <c r="B24" s="129"/>
      <c r="C24" s="135" t="s">
        <v>145</v>
      </c>
      <c r="D24" s="131" t="s">
        <v>146</v>
      </c>
      <c r="E24" s="132">
        <v>1302600</v>
      </c>
      <c r="F24" s="41"/>
      <c r="G24" s="41"/>
      <c r="H24" s="41"/>
      <c r="I24" s="41"/>
      <c r="J24" s="41"/>
      <c r="K24" s="40"/>
      <c r="L24" s="40"/>
      <c r="M24" s="41"/>
      <c r="N24" s="41">
        <v>1302600</v>
      </c>
      <c r="O24" s="41">
        <v>1302600</v>
      </c>
      <c r="P24" s="41"/>
      <c r="Q24" s="32"/>
      <c r="R24" s="32"/>
    </row>
    <row r="25" spans="1:18" s="99" customFormat="1" ht="12.75">
      <c r="A25" s="129"/>
      <c r="B25" s="129"/>
      <c r="C25" s="135">
        <v>6058</v>
      </c>
      <c r="D25" s="131" t="s">
        <v>147</v>
      </c>
      <c r="E25" s="132">
        <v>760000</v>
      </c>
      <c r="F25" s="41"/>
      <c r="G25" s="41"/>
      <c r="H25" s="41"/>
      <c r="I25" s="41"/>
      <c r="J25" s="41"/>
      <c r="K25" s="40"/>
      <c r="L25" s="40"/>
      <c r="M25" s="41"/>
      <c r="N25" s="41">
        <v>760000</v>
      </c>
      <c r="O25" s="41"/>
      <c r="P25" s="41">
        <v>760000</v>
      </c>
      <c r="Q25" s="32"/>
      <c r="R25" s="32"/>
    </row>
    <row r="26" spans="1:18" s="121" customFormat="1" ht="14.25">
      <c r="A26" s="114" t="s">
        <v>164</v>
      </c>
      <c r="B26" s="114"/>
      <c r="C26" s="115"/>
      <c r="D26" s="116" t="s">
        <v>165</v>
      </c>
      <c r="E26" s="117">
        <v>3000</v>
      </c>
      <c r="F26" s="145">
        <v>3000</v>
      </c>
      <c r="G26" s="145">
        <v>3000</v>
      </c>
      <c r="H26" s="146"/>
      <c r="I26" s="146"/>
      <c r="J26" s="146"/>
      <c r="K26" s="147"/>
      <c r="L26" s="147"/>
      <c r="M26" s="146"/>
      <c r="N26" s="146"/>
      <c r="O26" s="146"/>
      <c r="P26" s="146"/>
      <c r="Q26" s="148"/>
      <c r="R26" s="148"/>
    </row>
    <row r="27" spans="1:18" s="128" customFormat="1" ht="12.75">
      <c r="A27" s="122"/>
      <c r="B27" s="122" t="s">
        <v>166</v>
      </c>
      <c r="C27" s="123"/>
      <c r="D27" s="124" t="s">
        <v>21</v>
      </c>
      <c r="E27" s="125">
        <v>3000</v>
      </c>
      <c r="F27" s="30">
        <v>3000</v>
      </c>
      <c r="G27" s="30">
        <v>3000</v>
      </c>
      <c r="H27" s="30"/>
      <c r="I27" s="30"/>
      <c r="J27" s="30"/>
      <c r="K27" s="8"/>
      <c r="L27" s="8"/>
      <c r="M27" s="30"/>
      <c r="N27" s="30"/>
      <c r="O27" s="30"/>
      <c r="P27" s="30"/>
      <c r="Q27" s="149"/>
      <c r="R27" s="149"/>
    </row>
    <row r="28" spans="1:18" s="99" customFormat="1" ht="12.75">
      <c r="A28" s="129"/>
      <c r="B28" s="129"/>
      <c r="C28" s="130" t="s">
        <v>167</v>
      </c>
      <c r="D28" s="131" t="s">
        <v>168</v>
      </c>
      <c r="E28" s="132">
        <v>3000</v>
      </c>
      <c r="F28" s="41">
        <v>3000</v>
      </c>
      <c r="G28" s="41">
        <v>3000</v>
      </c>
      <c r="H28" s="41"/>
      <c r="I28" s="41"/>
      <c r="J28" s="41"/>
      <c r="K28" s="40"/>
      <c r="L28" s="40"/>
      <c r="M28" s="41"/>
      <c r="N28" s="41"/>
      <c r="O28" s="41"/>
      <c r="P28" s="41"/>
      <c r="Q28" s="32"/>
      <c r="R28" s="32"/>
    </row>
    <row r="29" spans="1:18" s="121" customFormat="1" ht="12.75">
      <c r="A29" s="114" t="s">
        <v>169</v>
      </c>
      <c r="B29" s="114"/>
      <c r="C29" s="115"/>
      <c r="D29" s="139" t="s">
        <v>31</v>
      </c>
      <c r="E29" s="117">
        <f>E34+E30</f>
        <v>89000</v>
      </c>
      <c r="F29" s="145">
        <f>F30+F34</f>
        <v>89000</v>
      </c>
      <c r="G29" s="146"/>
      <c r="H29" s="145">
        <f>H30+H34</f>
        <v>89000</v>
      </c>
      <c r="I29" s="146"/>
      <c r="J29" s="146"/>
      <c r="K29" s="147"/>
      <c r="L29" s="147"/>
      <c r="M29" s="146"/>
      <c r="N29" s="146"/>
      <c r="O29" s="146"/>
      <c r="P29" s="146"/>
      <c r="Q29" s="148"/>
      <c r="R29" s="148"/>
    </row>
    <row r="30" spans="1:18" s="128" customFormat="1" ht="12.75">
      <c r="A30" s="122"/>
      <c r="B30" s="122" t="s">
        <v>170</v>
      </c>
      <c r="C30" s="123"/>
      <c r="D30" s="124" t="s">
        <v>171</v>
      </c>
      <c r="E30" s="125">
        <f>SUM(E31:E33)</f>
        <v>36000</v>
      </c>
      <c r="F30" s="30">
        <f>SUM(F31:F33)</f>
        <v>36000</v>
      </c>
      <c r="G30" s="30"/>
      <c r="H30" s="30">
        <f>SUM(H31:H33)</f>
        <v>36000</v>
      </c>
      <c r="I30" s="30"/>
      <c r="J30" s="30"/>
      <c r="K30" s="8"/>
      <c r="L30" s="8"/>
      <c r="M30" s="30"/>
      <c r="N30" s="30"/>
      <c r="O30" s="30"/>
      <c r="P30" s="30"/>
      <c r="Q30" s="149"/>
      <c r="R30" s="149"/>
    </row>
    <row r="31" spans="1:18" s="99" customFormat="1" ht="12.75">
      <c r="A31" s="129"/>
      <c r="B31" s="129"/>
      <c r="C31" s="130" t="s">
        <v>172</v>
      </c>
      <c r="D31" s="131" t="s">
        <v>173</v>
      </c>
      <c r="E31" s="132">
        <v>4000</v>
      </c>
      <c r="F31" s="41">
        <v>4000</v>
      </c>
      <c r="G31" s="41"/>
      <c r="H31" s="41">
        <v>4000</v>
      </c>
      <c r="I31" s="41"/>
      <c r="J31" s="41"/>
      <c r="K31" s="40"/>
      <c r="L31" s="40"/>
      <c r="M31" s="41"/>
      <c r="N31" s="41"/>
      <c r="O31" s="41"/>
      <c r="P31" s="41"/>
      <c r="Q31" s="32"/>
      <c r="R31" s="32"/>
    </row>
    <row r="32" spans="1:18" s="99" customFormat="1" ht="12.75">
      <c r="A32" s="129"/>
      <c r="B32" s="129"/>
      <c r="C32" s="130" t="s">
        <v>161</v>
      </c>
      <c r="D32" s="131" t="s">
        <v>162</v>
      </c>
      <c r="E32" s="132">
        <v>25000</v>
      </c>
      <c r="F32" s="41">
        <v>25000</v>
      </c>
      <c r="G32" s="41"/>
      <c r="H32" s="41">
        <v>25000</v>
      </c>
      <c r="I32" s="41"/>
      <c r="J32" s="41"/>
      <c r="K32" s="40"/>
      <c r="L32" s="40"/>
      <c r="M32" s="41"/>
      <c r="N32" s="41"/>
      <c r="O32" s="41"/>
      <c r="P32" s="41"/>
      <c r="Q32" s="32"/>
      <c r="R32" s="32"/>
    </row>
    <row r="33" spans="1:18" s="99" customFormat="1" ht="12.75">
      <c r="A33" s="129"/>
      <c r="B33" s="129"/>
      <c r="C33" s="130" t="s">
        <v>174</v>
      </c>
      <c r="D33" s="131" t="s">
        <v>163</v>
      </c>
      <c r="E33" s="132">
        <v>7000</v>
      </c>
      <c r="F33" s="41">
        <v>7000</v>
      </c>
      <c r="G33" s="41"/>
      <c r="H33" s="41">
        <v>7000</v>
      </c>
      <c r="I33" s="41"/>
      <c r="J33" s="41"/>
      <c r="K33" s="40"/>
      <c r="L33" s="40"/>
      <c r="M33" s="41"/>
      <c r="N33" s="41"/>
      <c r="O33" s="41"/>
      <c r="P33" s="41"/>
      <c r="Q33" s="32"/>
      <c r="R33" s="32"/>
    </row>
    <row r="34" spans="1:18" s="154" customFormat="1" ht="14.25" customHeight="1">
      <c r="A34" s="150"/>
      <c r="B34" s="122" t="s">
        <v>175</v>
      </c>
      <c r="C34" s="123"/>
      <c r="D34" s="124" t="s">
        <v>176</v>
      </c>
      <c r="E34" s="125">
        <v>53000</v>
      </c>
      <c r="F34" s="30">
        <v>53000</v>
      </c>
      <c r="G34" s="151"/>
      <c r="H34" s="30">
        <v>53000</v>
      </c>
      <c r="I34" s="151"/>
      <c r="J34" s="151"/>
      <c r="K34" s="152"/>
      <c r="L34" s="152"/>
      <c r="M34" s="151"/>
      <c r="N34" s="151"/>
      <c r="O34" s="151"/>
      <c r="P34" s="151"/>
      <c r="Q34" s="153"/>
      <c r="R34" s="153"/>
    </row>
    <row r="35" spans="1:18" s="99" customFormat="1" ht="12.75">
      <c r="A35" s="129"/>
      <c r="B35" s="129"/>
      <c r="C35" s="130" t="s">
        <v>174</v>
      </c>
      <c r="D35" s="131" t="s">
        <v>163</v>
      </c>
      <c r="E35" s="132">
        <v>53000</v>
      </c>
      <c r="F35" s="41">
        <v>53000</v>
      </c>
      <c r="G35" s="41"/>
      <c r="H35" s="41">
        <v>53000</v>
      </c>
      <c r="I35" s="41"/>
      <c r="J35" s="41"/>
      <c r="K35" s="40"/>
      <c r="L35" s="40"/>
      <c r="M35" s="41"/>
      <c r="N35" s="41"/>
      <c r="O35" s="41"/>
      <c r="P35" s="41"/>
      <c r="Q35" s="32"/>
      <c r="R35" s="32"/>
    </row>
    <row r="36" spans="1:18" s="121" customFormat="1" ht="14.25">
      <c r="A36" s="114" t="s">
        <v>177</v>
      </c>
      <c r="B36" s="114"/>
      <c r="C36" s="115"/>
      <c r="D36" s="116" t="s">
        <v>178</v>
      </c>
      <c r="E36" s="117">
        <f>E39+E37</f>
        <v>54000</v>
      </c>
      <c r="F36" s="145">
        <f>+F39+F37</f>
        <v>54000</v>
      </c>
      <c r="G36" s="146"/>
      <c r="H36" s="145">
        <v>35000</v>
      </c>
      <c r="I36" s="145">
        <v>19000</v>
      </c>
      <c r="J36" s="146"/>
      <c r="K36" s="147"/>
      <c r="L36" s="147"/>
      <c r="M36" s="146"/>
      <c r="N36" s="146"/>
      <c r="O36" s="146"/>
      <c r="P36" s="146"/>
      <c r="Q36" s="148"/>
      <c r="R36" s="148"/>
    </row>
    <row r="37" spans="1:18" s="128" customFormat="1" ht="16.5" customHeight="1">
      <c r="A37" s="122"/>
      <c r="B37" s="122" t="s">
        <v>179</v>
      </c>
      <c r="C37" s="141"/>
      <c r="D37" s="124" t="s">
        <v>180</v>
      </c>
      <c r="E37" s="125">
        <v>35000</v>
      </c>
      <c r="F37" s="30">
        <v>35000</v>
      </c>
      <c r="G37" s="30"/>
      <c r="H37" s="30">
        <v>35000</v>
      </c>
      <c r="I37" s="30"/>
      <c r="J37" s="30"/>
      <c r="K37" s="8"/>
      <c r="L37" s="8"/>
      <c r="M37" s="30"/>
      <c r="N37" s="30"/>
      <c r="O37" s="30"/>
      <c r="P37" s="30"/>
      <c r="Q37" s="149"/>
      <c r="R37" s="149"/>
    </row>
    <row r="38" spans="1:18" s="99" customFormat="1" ht="12.75">
      <c r="A38" s="129"/>
      <c r="B38" s="129"/>
      <c r="C38" s="135" t="s">
        <v>174</v>
      </c>
      <c r="D38" s="131" t="s">
        <v>163</v>
      </c>
      <c r="E38" s="132">
        <v>35000</v>
      </c>
      <c r="F38" s="41">
        <v>35000</v>
      </c>
      <c r="G38" s="41"/>
      <c r="H38" s="41">
        <v>35000</v>
      </c>
      <c r="I38" s="41"/>
      <c r="J38" s="41"/>
      <c r="K38" s="40"/>
      <c r="L38" s="40"/>
      <c r="M38" s="41"/>
      <c r="N38" s="41"/>
      <c r="O38" s="41"/>
      <c r="P38" s="41"/>
      <c r="Q38" s="32"/>
      <c r="R38" s="32"/>
    </row>
    <row r="39" spans="1:18" s="128" customFormat="1" ht="12.75">
      <c r="A39" s="122"/>
      <c r="B39" s="122" t="s">
        <v>181</v>
      </c>
      <c r="C39" s="141"/>
      <c r="D39" s="124" t="s">
        <v>182</v>
      </c>
      <c r="E39" s="125">
        <v>19000</v>
      </c>
      <c r="F39" s="30">
        <v>19000</v>
      </c>
      <c r="G39" s="30"/>
      <c r="H39" s="30"/>
      <c r="I39" s="30">
        <v>19000</v>
      </c>
      <c r="J39" s="30"/>
      <c r="K39" s="8"/>
      <c r="L39" s="8"/>
      <c r="M39" s="30"/>
      <c r="N39" s="30"/>
      <c r="O39" s="30"/>
      <c r="P39" s="30"/>
      <c r="Q39" s="149"/>
      <c r="R39" s="149"/>
    </row>
    <row r="40" spans="1:18" s="99" customFormat="1" ht="12.75">
      <c r="A40" s="129"/>
      <c r="B40" s="155"/>
      <c r="C40" s="135">
        <v>2650</v>
      </c>
      <c r="D40" s="131" t="s">
        <v>183</v>
      </c>
      <c r="E40" s="142">
        <v>19000</v>
      </c>
      <c r="F40" s="41">
        <v>19000</v>
      </c>
      <c r="G40" s="41"/>
      <c r="H40" s="41"/>
      <c r="I40" s="41">
        <v>19000</v>
      </c>
      <c r="J40" s="41"/>
      <c r="K40" s="40"/>
      <c r="L40" s="40"/>
      <c r="M40" s="41"/>
      <c r="N40" s="41"/>
      <c r="O40" s="41"/>
      <c r="P40" s="41"/>
      <c r="Q40" s="32"/>
      <c r="R40" s="32"/>
    </row>
    <row r="41" spans="1:18" s="99" customFormat="1" ht="12.75">
      <c r="A41" s="129"/>
      <c r="B41" s="129"/>
      <c r="C41" s="135" t="s">
        <v>174</v>
      </c>
      <c r="D41" s="131" t="s">
        <v>163</v>
      </c>
      <c r="E41" s="132"/>
      <c r="F41" s="41"/>
      <c r="G41" s="41"/>
      <c r="H41" s="41"/>
      <c r="I41" s="41"/>
      <c r="J41" s="41"/>
      <c r="K41" s="40"/>
      <c r="L41" s="40"/>
      <c r="M41" s="41"/>
      <c r="N41" s="41"/>
      <c r="O41" s="41"/>
      <c r="P41" s="41"/>
      <c r="Q41" s="32"/>
      <c r="R41" s="32"/>
    </row>
    <row r="42" spans="1:18" s="158" customFormat="1" ht="12.75">
      <c r="A42" s="114" t="s">
        <v>184</v>
      </c>
      <c r="B42" s="114"/>
      <c r="C42" s="115"/>
      <c r="D42" s="139" t="s">
        <v>41</v>
      </c>
      <c r="E42" s="117">
        <f>E43+E51+E56+E81+E84</f>
        <v>2286778</v>
      </c>
      <c r="F42" s="145">
        <f>F43+F51+F56+F81+F84</f>
        <v>2086778</v>
      </c>
      <c r="G42" s="145">
        <f>G43+G51+G56+G81+G84</f>
        <v>1513400</v>
      </c>
      <c r="H42" s="145">
        <f>H43+H51+H56+H81+H84</f>
        <v>458378</v>
      </c>
      <c r="I42" s="145"/>
      <c r="J42" s="145">
        <f>J43+J51+J56+J81+J84</f>
        <v>115000</v>
      </c>
      <c r="K42" s="156"/>
      <c r="L42" s="156"/>
      <c r="M42" s="145"/>
      <c r="N42" s="145">
        <f>N43+N51+N56+N81+N84</f>
        <v>200000</v>
      </c>
      <c r="O42" s="145">
        <f>O43+O51+O56+O81+O84</f>
        <v>200000</v>
      </c>
      <c r="P42" s="145"/>
      <c r="Q42" s="157"/>
      <c r="R42" s="157"/>
    </row>
    <row r="43" spans="1:18" s="128" customFormat="1" ht="12.75">
      <c r="A43" s="122"/>
      <c r="B43" s="122" t="s">
        <v>185</v>
      </c>
      <c r="C43" s="141"/>
      <c r="D43" s="124" t="s">
        <v>186</v>
      </c>
      <c r="E43" s="125">
        <f>SUM(E44:E50)</f>
        <v>71278</v>
      </c>
      <c r="F43" s="30">
        <f>SUM(F44:F50)</f>
        <v>71278</v>
      </c>
      <c r="G43" s="30">
        <f>SUM(G44:G47)</f>
        <v>68900</v>
      </c>
      <c r="H43" s="30">
        <f>SUM(H45:H49)</f>
        <v>2378</v>
      </c>
      <c r="I43" s="30"/>
      <c r="J43" s="30"/>
      <c r="K43" s="8"/>
      <c r="L43" s="8"/>
      <c r="M43" s="30"/>
      <c r="N43" s="30"/>
      <c r="O43" s="30"/>
      <c r="P43" s="30"/>
      <c r="Q43" s="149"/>
      <c r="R43" s="149"/>
    </row>
    <row r="44" spans="1:18" s="99" customFormat="1" ht="12.75">
      <c r="A44" s="129"/>
      <c r="B44" s="129"/>
      <c r="C44" s="135" t="s">
        <v>187</v>
      </c>
      <c r="D44" s="131" t="s">
        <v>188</v>
      </c>
      <c r="E44" s="132">
        <v>55000</v>
      </c>
      <c r="F44" s="41">
        <v>55000</v>
      </c>
      <c r="G44" s="41">
        <v>55000</v>
      </c>
      <c r="H44" s="41"/>
      <c r="I44" s="41"/>
      <c r="J44" s="41"/>
      <c r="K44" s="40"/>
      <c r="L44" s="40"/>
      <c r="M44" s="41"/>
      <c r="N44" s="41"/>
      <c r="O44" s="41"/>
      <c r="P44" s="41"/>
      <c r="Q44" s="32"/>
      <c r="R44" s="32"/>
    </row>
    <row r="45" spans="1:18" s="99" customFormat="1" ht="12.75">
      <c r="A45" s="129"/>
      <c r="B45" s="129"/>
      <c r="C45" s="135" t="s">
        <v>189</v>
      </c>
      <c r="D45" s="131" t="s">
        <v>190</v>
      </c>
      <c r="E45" s="132">
        <v>1400</v>
      </c>
      <c r="F45" s="41">
        <v>1400</v>
      </c>
      <c r="G45" s="41">
        <v>1400</v>
      </c>
      <c r="H45" s="41"/>
      <c r="I45" s="41"/>
      <c r="J45" s="41"/>
      <c r="K45" s="40"/>
      <c r="L45" s="40"/>
      <c r="M45" s="41"/>
      <c r="N45" s="41"/>
      <c r="O45" s="41"/>
      <c r="P45" s="41"/>
      <c r="Q45" s="32"/>
      <c r="R45" s="32"/>
    </row>
    <row r="46" spans="1:18" s="99" customFormat="1" ht="12.75">
      <c r="A46" s="129"/>
      <c r="B46" s="129"/>
      <c r="C46" s="135" t="s">
        <v>191</v>
      </c>
      <c r="D46" s="131" t="s">
        <v>192</v>
      </c>
      <c r="E46" s="132">
        <v>11000</v>
      </c>
      <c r="F46" s="41">
        <v>11000</v>
      </c>
      <c r="G46" s="41">
        <v>11000</v>
      </c>
      <c r="H46" s="41"/>
      <c r="I46" s="41"/>
      <c r="J46" s="41"/>
      <c r="K46" s="40"/>
      <c r="L46" s="40"/>
      <c r="M46" s="41"/>
      <c r="N46" s="41"/>
      <c r="O46" s="41"/>
      <c r="P46" s="41"/>
      <c r="Q46" s="32"/>
      <c r="R46" s="32"/>
    </row>
    <row r="47" spans="1:18" s="99" customFormat="1" ht="12.75">
      <c r="A47" s="129"/>
      <c r="B47" s="129"/>
      <c r="C47" s="135" t="s">
        <v>193</v>
      </c>
      <c r="D47" s="131" t="s">
        <v>194</v>
      </c>
      <c r="E47" s="132">
        <v>1500</v>
      </c>
      <c r="F47" s="41">
        <v>1500</v>
      </c>
      <c r="G47" s="41">
        <v>1500</v>
      </c>
      <c r="H47" s="41"/>
      <c r="I47" s="41"/>
      <c r="J47" s="41"/>
      <c r="K47" s="40"/>
      <c r="L47" s="40"/>
      <c r="M47" s="41"/>
      <c r="N47" s="41"/>
      <c r="O47" s="41"/>
      <c r="P47" s="41"/>
      <c r="Q47" s="32"/>
      <c r="R47" s="32"/>
    </row>
    <row r="48" spans="1:18" s="99" customFormat="1" ht="12.75">
      <c r="A48" s="129"/>
      <c r="B48" s="129"/>
      <c r="C48" s="135">
        <v>4210</v>
      </c>
      <c r="D48" s="131" t="s">
        <v>195</v>
      </c>
      <c r="E48" s="132">
        <v>1378</v>
      </c>
      <c r="F48" s="41">
        <v>1378</v>
      </c>
      <c r="G48" s="41"/>
      <c r="H48" s="41">
        <v>1378</v>
      </c>
      <c r="I48" s="41"/>
      <c r="J48" s="41"/>
      <c r="K48" s="40"/>
      <c r="L48" s="40"/>
      <c r="M48" s="41"/>
      <c r="N48" s="41"/>
      <c r="O48" s="41"/>
      <c r="P48" s="41"/>
      <c r="Q48" s="32"/>
      <c r="R48" s="32"/>
    </row>
    <row r="49" spans="1:18" s="99" customFormat="1" ht="12.75">
      <c r="A49" s="129"/>
      <c r="B49" s="129"/>
      <c r="C49" s="135">
        <v>4300</v>
      </c>
      <c r="D49" s="131" t="s">
        <v>163</v>
      </c>
      <c r="E49" s="132">
        <v>1000</v>
      </c>
      <c r="F49" s="41">
        <v>1000</v>
      </c>
      <c r="G49" s="41"/>
      <c r="H49" s="41">
        <v>1000</v>
      </c>
      <c r="I49" s="41"/>
      <c r="J49" s="41"/>
      <c r="K49" s="40"/>
      <c r="L49" s="40"/>
      <c r="M49" s="41"/>
      <c r="N49" s="41"/>
      <c r="O49" s="41"/>
      <c r="P49" s="41"/>
      <c r="Q49" s="32"/>
      <c r="R49" s="32"/>
    </row>
    <row r="50" spans="1:18" s="99" customFormat="1" ht="12.75">
      <c r="A50" s="129"/>
      <c r="B50" s="129"/>
      <c r="C50" s="135">
        <v>4750</v>
      </c>
      <c r="D50" s="131" t="s">
        <v>196</v>
      </c>
      <c r="E50" s="132">
        <v>0</v>
      </c>
      <c r="F50" s="41"/>
      <c r="G50" s="41"/>
      <c r="H50" s="41"/>
      <c r="I50" s="41"/>
      <c r="J50" s="41"/>
      <c r="K50" s="40"/>
      <c r="L50" s="40"/>
      <c r="M50" s="41"/>
      <c r="N50" s="41"/>
      <c r="O50" s="41"/>
      <c r="P50" s="41"/>
      <c r="Q50" s="32"/>
      <c r="R50" s="32"/>
    </row>
    <row r="51" spans="1:18" s="128" customFormat="1" ht="12.75">
      <c r="A51" s="122"/>
      <c r="B51" s="122" t="s">
        <v>197</v>
      </c>
      <c r="C51" s="123"/>
      <c r="D51" s="124" t="s">
        <v>198</v>
      </c>
      <c r="E51" s="125">
        <f>SUM(E52:E55)</f>
        <v>127000</v>
      </c>
      <c r="F51" s="30">
        <f>SUM(F52:F55)</f>
        <v>127000</v>
      </c>
      <c r="G51" s="30"/>
      <c r="H51" s="30">
        <f>SUM(H52:H55)</f>
        <v>27000</v>
      </c>
      <c r="I51" s="30"/>
      <c r="J51" s="30">
        <f>SUM(J52:J55)</f>
        <v>100000</v>
      </c>
      <c r="K51" s="8"/>
      <c r="L51" s="8"/>
      <c r="M51" s="30"/>
      <c r="N51" s="30"/>
      <c r="O51" s="30"/>
      <c r="P51" s="30"/>
      <c r="Q51" s="149"/>
      <c r="R51" s="149"/>
    </row>
    <row r="52" spans="1:18" s="99" customFormat="1" ht="12.75">
      <c r="A52" s="129"/>
      <c r="B52" s="129"/>
      <c r="C52" s="130" t="s">
        <v>199</v>
      </c>
      <c r="D52" s="131" t="s">
        <v>200</v>
      </c>
      <c r="E52" s="132">
        <v>100000</v>
      </c>
      <c r="F52" s="41">
        <v>100000</v>
      </c>
      <c r="G52" s="41"/>
      <c r="H52" s="41"/>
      <c r="I52" s="41"/>
      <c r="J52" s="41">
        <v>100000</v>
      </c>
      <c r="K52" s="40"/>
      <c r="L52" s="40"/>
      <c r="M52" s="41"/>
      <c r="N52" s="41"/>
      <c r="O52" s="41"/>
      <c r="P52" s="41"/>
      <c r="Q52" s="32"/>
      <c r="R52" s="32"/>
    </row>
    <row r="53" spans="1:18" s="99" customFormat="1" ht="12.75">
      <c r="A53" s="129"/>
      <c r="B53" s="129"/>
      <c r="C53" s="130" t="s">
        <v>201</v>
      </c>
      <c r="D53" s="131" t="s">
        <v>195</v>
      </c>
      <c r="E53" s="132">
        <v>4000</v>
      </c>
      <c r="F53" s="41">
        <v>4000</v>
      </c>
      <c r="G53" s="41"/>
      <c r="H53" s="41">
        <v>4000</v>
      </c>
      <c r="I53" s="41"/>
      <c r="J53" s="41"/>
      <c r="K53" s="40"/>
      <c r="L53" s="40"/>
      <c r="M53" s="41"/>
      <c r="N53" s="41"/>
      <c r="O53" s="41"/>
      <c r="P53" s="41"/>
      <c r="Q53" s="32"/>
      <c r="R53" s="32"/>
    </row>
    <row r="54" spans="1:18" s="99" customFormat="1" ht="12.75">
      <c r="A54" s="129"/>
      <c r="B54" s="129"/>
      <c r="C54" s="130" t="s">
        <v>174</v>
      </c>
      <c r="D54" s="131" t="s">
        <v>163</v>
      </c>
      <c r="E54" s="132">
        <v>1000</v>
      </c>
      <c r="F54" s="41">
        <v>1000</v>
      </c>
      <c r="G54" s="41"/>
      <c r="H54" s="41">
        <v>1000</v>
      </c>
      <c r="I54" s="41"/>
      <c r="J54" s="41"/>
      <c r="K54" s="40"/>
      <c r="L54" s="40"/>
      <c r="M54" s="41"/>
      <c r="N54" s="41"/>
      <c r="O54" s="41"/>
      <c r="P54" s="41"/>
      <c r="Q54" s="32"/>
      <c r="R54" s="32"/>
    </row>
    <row r="55" spans="1:18" s="99" customFormat="1" ht="12.75">
      <c r="A55" s="129"/>
      <c r="B55" s="129"/>
      <c r="C55" s="130" t="s">
        <v>202</v>
      </c>
      <c r="D55" s="131" t="s">
        <v>203</v>
      </c>
      <c r="E55" s="132">
        <v>22000</v>
      </c>
      <c r="F55" s="41">
        <v>22000</v>
      </c>
      <c r="G55" s="41"/>
      <c r="H55" s="41">
        <v>22000</v>
      </c>
      <c r="I55" s="41"/>
      <c r="J55" s="41"/>
      <c r="K55" s="40"/>
      <c r="L55" s="40"/>
      <c r="M55" s="41"/>
      <c r="N55" s="41"/>
      <c r="O55" s="41"/>
      <c r="P55" s="41"/>
      <c r="Q55" s="32"/>
      <c r="R55" s="32"/>
    </row>
    <row r="56" spans="1:18" s="128" customFormat="1" ht="12.75">
      <c r="A56" s="122"/>
      <c r="B56" s="122" t="s">
        <v>204</v>
      </c>
      <c r="C56" s="123"/>
      <c r="D56" s="124" t="s">
        <v>205</v>
      </c>
      <c r="E56" s="125">
        <f>SUM(E57:E80)</f>
        <v>1991500</v>
      </c>
      <c r="F56" s="30">
        <f>SUM(F57:F79)</f>
        <v>1791500</v>
      </c>
      <c r="G56" s="30">
        <f>SUM(G57:G64)</f>
        <v>1377500</v>
      </c>
      <c r="H56" s="30">
        <f>SUM(H57:H79)</f>
        <v>399000</v>
      </c>
      <c r="I56" s="30"/>
      <c r="J56" s="30">
        <f>SUM(J57:J58)</f>
        <v>15000</v>
      </c>
      <c r="K56" s="8"/>
      <c r="L56" s="8"/>
      <c r="M56" s="30"/>
      <c r="N56" s="30">
        <f>SUM(N57:N80)</f>
        <v>200000</v>
      </c>
      <c r="O56" s="30">
        <f>SUM(O57:O80)</f>
        <v>200000</v>
      </c>
      <c r="P56" s="30"/>
      <c r="Q56" s="149"/>
      <c r="R56" s="149"/>
    </row>
    <row r="57" spans="1:18" s="99" customFormat="1" ht="12.75">
      <c r="A57" s="129"/>
      <c r="B57" s="129"/>
      <c r="C57" s="130" t="s">
        <v>199</v>
      </c>
      <c r="D57" s="131" t="s">
        <v>200</v>
      </c>
      <c r="E57" s="132">
        <v>12000</v>
      </c>
      <c r="F57" s="41">
        <v>12000</v>
      </c>
      <c r="G57" s="41"/>
      <c r="H57" s="41"/>
      <c r="I57" s="41"/>
      <c r="J57" s="41">
        <v>12000</v>
      </c>
      <c r="K57" s="40"/>
      <c r="L57" s="40"/>
      <c r="M57" s="41"/>
      <c r="N57" s="41"/>
      <c r="O57" s="41"/>
      <c r="P57" s="41"/>
      <c r="Q57" s="32"/>
      <c r="R57" s="32"/>
    </row>
    <row r="58" spans="1:18" s="99" customFormat="1" ht="12.75">
      <c r="A58" s="129"/>
      <c r="B58" s="129"/>
      <c r="C58" s="135">
        <v>3020</v>
      </c>
      <c r="D58" s="131" t="s">
        <v>206</v>
      </c>
      <c r="E58" s="132">
        <v>3000</v>
      </c>
      <c r="F58" s="41">
        <v>3000</v>
      </c>
      <c r="G58" s="41"/>
      <c r="H58" s="41"/>
      <c r="I58" s="41"/>
      <c r="J58" s="41">
        <v>3000</v>
      </c>
      <c r="K58" s="40"/>
      <c r="L58" s="40"/>
      <c r="M58" s="41"/>
      <c r="N58" s="41"/>
      <c r="O58" s="41"/>
      <c r="P58" s="41"/>
      <c r="Q58" s="32"/>
      <c r="R58" s="32"/>
    </row>
    <row r="59" spans="1:18" s="99" customFormat="1" ht="12.75">
      <c r="A59" s="129"/>
      <c r="B59" s="129"/>
      <c r="C59" s="130" t="s">
        <v>187</v>
      </c>
      <c r="D59" s="131" t="s">
        <v>188</v>
      </c>
      <c r="E59" s="132">
        <v>1050000</v>
      </c>
      <c r="F59" s="41">
        <v>1050000</v>
      </c>
      <c r="G59" s="41">
        <v>1050000</v>
      </c>
      <c r="H59" s="41"/>
      <c r="I59" s="41"/>
      <c r="J59" s="41"/>
      <c r="K59" s="40"/>
      <c r="L59" s="40"/>
      <c r="M59" s="41"/>
      <c r="N59" s="41"/>
      <c r="O59" s="41"/>
      <c r="P59" s="41"/>
      <c r="Q59" s="32"/>
      <c r="R59" s="32"/>
    </row>
    <row r="60" spans="1:18" s="99" customFormat="1" ht="12.75">
      <c r="A60" s="129"/>
      <c r="B60" s="129"/>
      <c r="C60" s="130" t="s">
        <v>189</v>
      </c>
      <c r="D60" s="131" t="s">
        <v>190</v>
      </c>
      <c r="E60" s="132">
        <v>87000</v>
      </c>
      <c r="F60" s="41">
        <v>87000</v>
      </c>
      <c r="G60" s="41">
        <v>87000</v>
      </c>
      <c r="H60" s="41"/>
      <c r="I60" s="41"/>
      <c r="J60" s="41"/>
      <c r="K60" s="40"/>
      <c r="L60" s="40"/>
      <c r="M60" s="41"/>
      <c r="N60" s="41"/>
      <c r="O60" s="41"/>
      <c r="P60" s="41"/>
      <c r="Q60" s="32"/>
      <c r="R60" s="32"/>
    </row>
    <row r="61" spans="1:18" s="99" customFormat="1" ht="12.75">
      <c r="A61" s="129"/>
      <c r="B61" s="129"/>
      <c r="C61" s="130" t="s">
        <v>191</v>
      </c>
      <c r="D61" s="131" t="s">
        <v>192</v>
      </c>
      <c r="E61" s="132">
        <v>172700</v>
      </c>
      <c r="F61" s="41">
        <v>172700</v>
      </c>
      <c r="G61" s="41">
        <v>172700</v>
      </c>
      <c r="H61" s="41"/>
      <c r="I61" s="41"/>
      <c r="J61" s="41"/>
      <c r="K61" s="40"/>
      <c r="L61" s="40"/>
      <c r="M61" s="41"/>
      <c r="N61" s="41"/>
      <c r="O61" s="41"/>
      <c r="P61" s="41"/>
      <c r="Q61" s="32"/>
      <c r="R61" s="32"/>
    </row>
    <row r="62" spans="1:18" s="99" customFormat="1" ht="12.75">
      <c r="A62" s="129"/>
      <c r="B62" s="129"/>
      <c r="C62" s="130" t="s">
        <v>193</v>
      </c>
      <c r="D62" s="131" t="s">
        <v>194</v>
      </c>
      <c r="E62" s="132">
        <v>27800</v>
      </c>
      <c r="F62" s="41">
        <v>27800</v>
      </c>
      <c r="G62" s="41">
        <v>27800</v>
      </c>
      <c r="H62" s="41"/>
      <c r="I62" s="41"/>
      <c r="J62" s="41"/>
      <c r="K62" s="40"/>
      <c r="L62" s="40"/>
      <c r="M62" s="41"/>
      <c r="N62" s="41"/>
      <c r="O62" s="41"/>
      <c r="P62" s="41"/>
      <c r="Q62" s="32"/>
      <c r="R62" s="32"/>
    </row>
    <row r="63" spans="1:18" s="99" customFormat="1" ht="12.75">
      <c r="A63" s="129"/>
      <c r="B63" s="129"/>
      <c r="C63" s="130" t="s">
        <v>207</v>
      </c>
      <c r="D63" s="131" t="s">
        <v>208</v>
      </c>
      <c r="E63" s="132">
        <v>7000</v>
      </c>
      <c r="F63" s="41">
        <v>7000</v>
      </c>
      <c r="G63" s="41">
        <v>7000</v>
      </c>
      <c r="H63" s="41"/>
      <c r="I63" s="41"/>
      <c r="J63" s="41"/>
      <c r="K63" s="40"/>
      <c r="L63" s="40"/>
      <c r="M63" s="41"/>
      <c r="N63" s="41"/>
      <c r="O63" s="41"/>
      <c r="P63" s="41"/>
      <c r="Q63" s="32"/>
      <c r="R63" s="32"/>
    </row>
    <row r="64" spans="1:18" s="99" customFormat="1" ht="12.75">
      <c r="A64" s="129"/>
      <c r="B64" s="129"/>
      <c r="C64" s="130" t="s">
        <v>209</v>
      </c>
      <c r="D64" s="131" t="s">
        <v>210</v>
      </c>
      <c r="E64" s="132">
        <v>33000</v>
      </c>
      <c r="F64" s="41">
        <v>33000</v>
      </c>
      <c r="G64" s="41">
        <v>33000</v>
      </c>
      <c r="H64" s="41"/>
      <c r="I64" s="41"/>
      <c r="J64" s="41"/>
      <c r="K64" s="40"/>
      <c r="L64" s="40"/>
      <c r="M64" s="41"/>
      <c r="N64" s="41"/>
      <c r="O64" s="41"/>
      <c r="P64" s="41"/>
      <c r="Q64" s="32"/>
      <c r="R64" s="32"/>
    </row>
    <row r="65" spans="1:18" s="99" customFormat="1" ht="12.75">
      <c r="A65" s="129"/>
      <c r="B65" s="129"/>
      <c r="C65" s="130" t="s">
        <v>201</v>
      </c>
      <c r="D65" s="131" t="s">
        <v>195</v>
      </c>
      <c r="E65" s="132">
        <v>80000</v>
      </c>
      <c r="F65" s="41">
        <v>80000</v>
      </c>
      <c r="G65" s="41"/>
      <c r="H65" s="41">
        <v>80000</v>
      </c>
      <c r="I65" s="41"/>
      <c r="J65" s="41"/>
      <c r="K65" s="40"/>
      <c r="L65" s="40"/>
      <c r="M65" s="41"/>
      <c r="N65" s="41"/>
      <c r="O65" s="41"/>
      <c r="P65" s="41"/>
      <c r="Q65" s="32"/>
      <c r="R65" s="32"/>
    </row>
    <row r="66" spans="1:18" s="99" customFormat="1" ht="12.75">
      <c r="A66" s="129"/>
      <c r="B66" s="129"/>
      <c r="C66" s="130" t="s">
        <v>172</v>
      </c>
      <c r="D66" s="131" t="s">
        <v>173</v>
      </c>
      <c r="E66" s="132">
        <v>15000</v>
      </c>
      <c r="F66" s="41">
        <v>15000</v>
      </c>
      <c r="G66" s="41"/>
      <c r="H66" s="41">
        <v>15000</v>
      </c>
      <c r="I66" s="41"/>
      <c r="J66" s="41"/>
      <c r="K66" s="40"/>
      <c r="L66" s="40"/>
      <c r="M66" s="41"/>
      <c r="N66" s="41"/>
      <c r="O66" s="41"/>
      <c r="P66" s="41"/>
      <c r="Q66" s="32"/>
      <c r="R66" s="32"/>
    </row>
    <row r="67" spans="1:18" s="99" customFormat="1" ht="12.75">
      <c r="A67" s="129"/>
      <c r="B67" s="129"/>
      <c r="C67" s="130" t="s">
        <v>161</v>
      </c>
      <c r="D67" s="131" t="s">
        <v>162</v>
      </c>
      <c r="E67" s="132">
        <v>15000</v>
      </c>
      <c r="F67" s="41">
        <v>15000</v>
      </c>
      <c r="G67" s="41"/>
      <c r="H67" s="41">
        <v>15000</v>
      </c>
      <c r="I67" s="41"/>
      <c r="J67" s="41"/>
      <c r="K67" s="40"/>
      <c r="L67" s="40"/>
      <c r="M67" s="41"/>
      <c r="N67" s="41"/>
      <c r="O67" s="41"/>
      <c r="P67" s="41"/>
      <c r="Q67" s="32"/>
      <c r="R67" s="32"/>
    </row>
    <row r="68" spans="1:18" s="99" customFormat="1" ht="12.75">
      <c r="A68" s="129"/>
      <c r="B68" s="129"/>
      <c r="C68" s="130" t="s">
        <v>211</v>
      </c>
      <c r="D68" s="131" t="s">
        <v>212</v>
      </c>
      <c r="E68" s="132">
        <v>1000</v>
      </c>
      <c r="F68" s="41">
        <v>1000</v>
      </c>
      <c r="G68" s="41"/>
      <c r="H68" s="41">
        <v>1000</v>
      </c>
      <c r="I68" s="41"/>
      <c r="J68" s="41"/>
      <c r="K68" s="40"/>
      <c r="L68" s="40"/>
      <c r="M68" s="41"/>
      <c r="N68" s="41"/>
      <c r="O68" s="41"/>
      <c r="P68" s="41"/>
      <c r="Q68" s="32"/>
      <c r="R68" s="32"/>
    </row>
    <row r="69" spans="1:18" s="99" customFormat="1" ht="12.75">
      <c r="A69" s="129"/>
      <c r="B69" s="129"/>
      <c r="C69" s="130" t="s">
        <v>174</v>
      </c>
      <c r="D69" s="131" t="s">
        <v>163</v>
      </c>
      <c r="E69" s="132">
        <v>130000</v>
      </c>
      <c r="F69" s="41">
        <v>130000</v>
      </c>
      <c r="G69" s="41"/>
      <c r="H69" s="41">
        <v>130000</v>
      </c>
      <c r="I69" s="41"/>
      <c r="J69" s="41"/>
      <c r="K69" s="40"/>
      <c r="L69" s="40"/>
      <c r="M69" s="41"/>
      <c r="N69" s="41"/>
      <c r="O69" s="41"/>
      <c r="P69" s="41"/>
      <c r="Q69" s="32"/>
      <c r="R69" s="32"/>
    </row>
    <row r="70" spans="1:18" s="99" customFormat="1" ht="12.75">
      <c r="A70" s="129"/>
      <c r="B70" s="129"/>
      <c r="C70" s="130" t="s">
        <v>213</v>
      </c>
      <c r="D70" s="131" t="s">
        <v>214</v>
      </c>
      <c r="E70" s="132">
        <v>2000</v>
      </c>
      <c r="F70" s="41">
        <v>2000</v>
      </c>
      <c r="G70" s="41"/>
      <c r="H70" s="41">
        <v>2000</v>
      </c>
      <c r="I70" s="41"/>
      <c r="J70" s="41"/>
      <c r="K70" s="40"/>
      <c r="L70" s="40"/>
      <c r="M70" s="41"/>
      <c r="N70" s="41"/>
      <c r="O70" s="41"/>
      <c r="P70" s="41"/>
      <c r="Q70" s="32"/>
      <c r="R70" s="32"/>
    </row>
    <row r="71" spans="1:18" s="99" customFormat="1" ht="12.75">
      <c r="A71" s="129"/>
      <c r="B71" s="129"/>
      <c r="C71" s="130" t="s">
        <v>215</v>
      </c>
      <c r="D71" s="131" t="s">
        <v>216</v>
      </c>
      <c r="E71" s="132">
        <v>9000</v>
      </c>
      <c r="F71" s="41">
        <v>9000</v>
      </c>
      <c r="G71" s="41"/>
      <c r="H71" s="41">
        <v>9000</v>
      </c>
      <c r="I71" s="41"/>
      <c r="J71" s="41"/>
      <c r="K71" s="40"/>
      <c r="L71" s="40"/>
      <c r="M71" s="41"/>
      <c r="N71" s="41"/>
      <c r="O71" s="41"/>
      <c r="P71" s="41"/>
      <c r="Q71" s="32"/>
      <c r="R71" s="32"/>
    </row>
    <row r="72" spans="1:18" s="99" customFormat="1" ht="12.75">
      <c r="A72" s="129"/>
      <c r="B72" s="129"/>
      <c r="C72" s="130" t="s">
        <v>217</v>
      </c>
      <c r="D72" s="131" t="s">
        <v>218</v>
      </c>
      <c r="E72" s="132">
        <v>20000</v>
      </c>
      <c r="F72" s="41">
        <v>20000</v>
      </c>
      <c r="G72" s="41"/>
      <c r="H72" s="41">
        <v>20000</v>
      </c>
      <c r="I72" s="41"/>
      <c r="J72" s="41"/>
      <c r="K72" s="40"/>
      <c r="L72" s="40"/>
      <c r="M72" s="41"/>
      <c r="N72" s="41"/>
      <c r="O72" s="41"/>
      <c r="P72" s="41"/>
      <c r="Q72" s="32"/>
      <c r="R72" s="32"/>
    </row>
    <row r="73" spans="1:18" s="99" customFormat="1" ht="12.75">
      <c r="A73" s="129"/>
      <c r="B73" s="129"/>
      <c r="C73" s="130" t="s">
        <v>219</v>
      </c>
      <c r="D73" s="131" t="s">
        <v>220</v>
      </c>
      <c r="E73" s="132">
        <v>7000</v>
      </c>
      <c r="F73" s="41">
        <v>7000</v>
      </c>
      <c r="G73" s="41"/>
      <c r="H73" s="41">
        <v>7000</v>
      </c>
      <c r="I73" s="41"/>
      <c r="J73" s="41"/>
      <c r="K73" s="40"/>
      <c r="L73" s="40"/>
      <c r="M73" s="41"/>
      <c r="N73" s="41"/>
      <c r="O73" s="41"/>
      <c r="P73" s="41"/>
      <c r="Q73" s="32"/>
      <c r="R73" s="32"/>
    </row>
    <row r="74" spans="1:18" s="99" customFormat="1" ht="12.75">
      <c r="A74" s="129"/>
      <c r="B74" s="129"/>
      <c r="C74" s="130" t="s">
        <v>202</v>
      </c>
      <c r="D74" s="131" t="s">
        <v>203</v>
      </c>
      <c r="E74" s="132">
        <v>21000</v>
      </c>
      <c r="F74" s="41">
        <v>21000</v>
      </c>
      <c r="G74" s="41"/>
      <c r="H74" s="41">
        <v>21000</v>
      </c>
      <c r="I74" s="41"/>
      <c r="J74" s="41"/>
      <c r="K74" s="40"/>
      <c r="L74" s="40"/>
      <c r="M74" s="41"/>
      <c r="N74" s="41"/>
      <c r="O74" s="41"/>
      <c r="P74" s="41"/>
      <c r="Q74" s="32"/>
      <c r="R74" s="32"/>
    </row>
    <row r="75" spans="1:18" s="99" customFormat="1" ht="12.75">
      <c r="A75" s="129"/>
      <c r="B75" s="129"/>
      <c r="C75" s="130" t="s">
        <v>221</v>
      </c>
      <c r="D75" s="131" t="s">
        <v>222</v>
      </c>
      <c r="E75" s="132">
        <v>31000</v>
      </c>
      <c r="F75" s="41">
        <v>31000</v>
      </c>
      <c r="G75" s="41"/>
      <c r="H75" s="41">
        <v>31000</v>
      </c>
      <c r="I75" s="41"/>
      <c r="J75" s="41"/>
      <c r="K75" s="40"/>
      <c r="L75" s="40"/>
      <c r="M75" s="41"/>
      <c r="N75" s="41"/>
      <c r="O75" s="41"/>
      <c r="P75" s="41"/>
      <c r="Q75" s="32"/>
      <c r="R75" s="32"/>
    </row>
    <row r="76" spans="1:18" s="99" customFormat="1" ht="12.75">
      <c r="A76" s="129"/>
      <c r="B76" s="129"/>
      <c r="C76" s="130" t="s">
        <v>223</v>
      </c>
      <c r="D76" s="131" t="s">
        <v>224</v>
      </c>
      <c r="E76" s="132">
        <v>12000</v>
      </c>
      <c r="F76" s="41">
        <v>12000</v>
      </c>
      <c r="G76" s="41"/>
      <c r="H76" s="41">
        <v>12000</v>
      </c>
      <c r="I76" s="41"/>
      <c r="J76" s="41"/>
      <c r="K76" s="40"/>
      <c r="L76" s="40"/>
      <c r="M76" s="41"/>
      <c r="N76" s="41"/>
      <c r="O76" s="41"/>
      <c r="P76" s="41"/>
      <c r="Q76" s="32"/>
      <c r="R76" s="32"/>
    </row>
    <row r="77" spans="1:18" s="99" customFormat="1" ht="12" customHeight="1">
      <c r="A77" s="129"/>
      <c r="B77" s="129"/>
      <c r="C77" s="130" t="s">
        <v>225</v>
      </c>
      <c r="D77" s="131" t="s">
        <v>226</v>
      </c>
      <c r="E77" s="132">
        <v>8000</v>
      </c>
      <c r="F77" s="41">
        <v>8000</v>
      </c>
      <c r="G77" s="41"/>
      <c r="H77" s="41">
        <v>8000</v>
      </c>
      <c r="I77" s="41"/>
      <c r="J77" s="41"/>
      <c r="K77" s="40"/>
      <c r="L77" s="40"/>
      <c r="M77" s="41"/>
      <c r="N77" s="41"/>
      <c r="O77" s="41"/>
      <c r="P77" s="41"/>
      <c r="Q77" s="32"/>
      <c r="R77" s="32"/>
    </row>
    <row r="78" spans="1:18" s="99" customFormat="1" ht="12" customHeight="1">
      <c r="A78" s="129"/>
      <c r="B78" s="129"/>
      <c r="C78" s="130" t="s">
        <v>227</v>
      </c>
      <c r="D78" s="131" t="s">
        <v>196</v>
      </c>
      <c r="E78" s="132">
        <v>40000</v>
      </c>
      <c r="F78" s="41">
        <v>40000</v>
      </c>
      <c r="G78" s="41"/>
      <c r="H78" s="41">
        <v>40000</v>
      </c>
      <c r="I78" s="41"/>
      <c r="J78" s="41"/>
      <c r="K78" s="40"/>
      <c r="L78" s="40"/>
      <c r="M78" s="41"/>
      <c r="N78" s="41"/>
      <c r="O78" s="41"/>
      <c r="P78" s="41"/>
      <c r="Q78" s="32"/>
      <c r="R78" s="32"/>
    </row>
    <row r="79" spans="1:18" s="99" customFormat="1" ht="12" customHeight="1">
      <c r="A79" s="129"/>
      <c r="B79" s="129"/>
      <c r="C79" s="130" t="s">
        <v>228</v>
      </c>
      <c r="D79" s="131" t="s">
        <v>229</v>
      </c>
      <c r="E79" s="132">
        <v>8000</v>
      </c>
      <c r="F79" s="41">
        <v>8000</v>
      </c>
      <c r="G79" s="41"/>
      <c r="H79" s="41">
        <v>8000</v>
      </c>
      <c r="I79" s="41"/>
      <c r="J79" s="41"/>
      <c r="K79" s="40"/>
      <c r="L79" s="40"/>
      <c r="M79" s="41"/>
      <c r="N79" s="41"/>
      <c r="O79" s="41"/>
      <c r="P79" s="41"/>
      <c r="Q79" s="32"/>
      <c r="R79" s="32"/>
    </row>
    <row r="80" spans="1:18" s="99" customFormat="1" ht="12" customHeight="1">
      <c r="A80" s="129"/>
      <c r="B80" s="129"/>
      <c r="C80" s="135">
        <v>6050</v>
      </c>
      <c r="D80" s="131" t="s">
        <v>146</v>
      </c>
      <c r="E80" s="132">
        <v>200000</v>
      </c>
      <c r="F80" s="41"/>
      <c r="G80" s="41"/>
      <c r="H80" s="41"/>
      <c r="I80" s="41"/>
      <c r="J80" s="41"/>
      <c r="K80" s="40"/>
      <c r="L80" s="40"/>
      <c r="M80" s="41"/>
      <c r="N80" s="41">
        <v>200000</v>
      </c>
      <c r="O80" s="41">
        <v>200000</v>
      </c>
      <c r="P80" s="41"/>
      <c r="Q80" s="32"/>
      <c r="R80" s="32"/>
    </row>
    <row r="81" spans="1:18" s="128" customFormat="1" ht="12.75">
      <c r="A81" s="122"/>
      <c r="B81" s="122" t="s">
        <v>230</v>
      </c>
      <c r="C81" s="123"/>
      <c r="D81" s="124" t="s">
        <v>231</v>
      </c>
      <c r="E81" s="125">
        <f>SUM(E82:E83)</f>
        <v>30000</v>
      </c>
      <c r="F81" s="30">
        <f>SUM(F82:F83)</f>
        <v>30000</v>
      </c>
      <c r="G81" s="30"/>
      <c r="H81" s="30">
        <f>SUM(H82:H83)</f>
        <v>30000</v>
      </c>
      <c r="I81" s="30"/>
      <c r="J81" s="30"/>
      <c r="K81" s="8"/>
      <c r="L81" s="8"/>
      <c r="M81" s="30"/>
      <c r="N81" s="30"/>
      <c r="O81" s="30"/>
      <c r="P81" s="30"/>
      <c r="Q81" s="149"/>
      <c r="R81" s="149"/>
    </row>
    <row r="82" spans="1:18" s="99" customFormat="1" ht="12.75">
      <c r="A82" s="129"/>
      <c r="B82" s="155"/>
      <c r="C82" s="135">
        <v>4210</v>
      </c>
      <c r="D82" s="131" t="s">
        <v>195</v>
      </c>
      <c r="E82" s="142">
        <v>4000</v>
      </c>
      <c r="F82" s="41">
        <v>4000</v>
      </c>
      <c r="G82" s="41"/>
      <c r="H82" s="41">
        <v>4000</v>
      </c>
      <c r="I82" s="41"/>
      <c r="J82" s="41"/>
      <c r="K82" s="40"/>
      <c r="L82" s="40"/>
      <c r="M82" s="41"/>
      <c r="N82" s="41"/>
      <c r="O82" s="41"/>
      <c r="P82" s="41"/>
      <c r="Q82" s="32"/>
      <c r="R82" s="32"/>
    </row>
    <row r="83" spans="1:18" s="99" customFormat="1" ht="12.75">
      <c r="A83" s="129"/>
      <c r="B83" s="129"/>
      <c r="C83" s="130" t="s">
        <v>174</v>
      </c>
      <c r="D83" s="131" t="s">
        <v>163</v>
      </c>
      <c r="E83" s="132">
        <v>26000</v>
      </c>
      <c r="F83" s="41">
        <v>26000</v>
      </c>
      <c r="G83" s="41"/>
      <c r="H83" s="41">
        <v>26000</v>
      </c>
      <c r="I83" s="41"/>
      <c r="J83" s="41"/>
      <c r="K83" s="40"/>
      <c r="L83" s="40"/>
      <c r="M83" s="41"/>
      <c r="N83" s="41"/>
      <c r="O83" s="41"/>
      <c r="P83" s="41"/>
      <c r="Q83" s="32"/>
      <c r="R83" s="32"/>
    </row>
    <row r="84" spans="1:18" s="128" customFormat="1" ht="12.75">
      <c r="A84" s="122"/>
      <c r="B84" s="122" t="s">
        <v>232</v>
      </c>
      <c r="C84" s="123"/>
      <c r="D84" s="124" t="s">
        <v>21</v>
      </c>
      <c r="E84" s="125">
        <v>67000</v>
      </c>
      <c r="F84" s="30">
        <v>67000</v>
      </c>
      <c r="G84" s="30">
        <v>67000</v>
      </c>
      <c r="H84" s="30"/>
      <c r="I84" s="30"/>
      <c r="J84" s="30"/>
      <c r="K84" s="8"/>
      <c r="L84" s="8"/>
      <c r="M84" s="30"/>
      <c r="N84" s="30"/>
      <c r="O84" s="30"/>
      <c r="P84" s="30"/>
      <c r="Q84" s="149"/>
      <c r="R84" s="149"/>
    </row>
    <row r="85" spans="1:18" s="99" customFormat="1" ht="12.75">
      <c r="A85" s="129"/>
      <c r="B85" s="129"/>
      <c r="C85" s="130" t="s">
        <v>167</v>
      </c>
      <c r="D85" s="131" t="s">
        <v>233</v>
      </c>
      <c r="E85" s="132">
        <v>67000</v>
      </c>
      <c r="F85" s="41">
        <v>67000</v>
      </c>
      <c r="G85" s="41">
        <v>67000</v>
      </c>
      <c r="H85" s="41"/>
      <c r="I85" s="41"/>
      <c r="J85" s="41"/>
      <c r="K85" s="40"/>
      <c r="L85" s="40"/>
      <c r="M85" s="41"/>
      <c r="N85" s="41"/>
      <c r="O85" s="41"/>
      <c r="P85" s="41"/>
      <c r="Q85" s="32"/>
      <c r="R85" s="32"/>
    </row>
    <row r="86" spans="1:18" s="121" customFormat="1" ht="12.75">
      <c r="A86" s="114" t="s">
        <v>234</v>
      </c>
      <c r="B86" s="114"/>
      <c r="C86" s="115"/>
      <c r="D86" s="139" t="s">
        <v>235</v>
      </c>
      <c r="E86" s="117">
        <v>1280</v>
      </c>
      <c r="F86" s="145">
        <v>1280</v>
      </c>
      <c r="G86" s="146"/>
      <c r="H86" s="145">
        <v>1280</v>
      </c>
      <c r="I86" s="146"/>
      <c r="J86" s="146"/>
      <c r="K86" s="147"/>
      <c r="L86" s="147"/>
      <c r="M86" s="146"/>
      <c r="N86" s="146"/>
      <c r="O86" s="146"/>
      <c r="P86" s="146"/>
      <c r="Q86" s="148"/>
      <c r="R86" s="148"/>
    </row>
    <row r="87" spans="1:18" s="128" customFormat="1" ht="12.75">
      <c r="A87" s="122"/>
      <c r="B87" s="122" t="s">
        <v>236</v>
      </c>
      <c r="C87" s="123"/>
      <c r="D87" s="124" t="s">
        <v>237</v>
      </c>
      <c r="E87" s="125">
        <f>SUM(E88:E89)</f>
        <v>1280</v>
      </c>
      <c r="F87" s="30">
        <f>SUM(F88:F89)</f>
        <v>1280</v>
      </c>
      <c r="G87" s="30"/>
      <c r="H87" s="30">
        <f>SUM(H88:H89)</f>
        <v>1280</v>
      </c>
      <c r="I87" s="30"/>
      <c r="J87" s="30"/>
      <c r="K87" s="8"/>
      <c r="L87" s="8"/>
      <c r="M87" s="30"/>
      <c r="N87" s="30"/>
      <c r="O87" s="30"/>
      <c r="P87" s="30"/>
      <c r="Q87" s="149"/>
      <c r="R87" s="149"/>
    </row>
    <row r="88" spans="1:18" s="99" customFormat="1" ht="12.75">
      <c r="A88" s="129"/>
      <c r="B88" s="129"/>
      <c r="C88" s="135">
        <v>4210</v>
      </c>
      <c r="D88" s="131" t="s">
        <v>195</v>
      </c>
      <c r="E88" s="142">
        <v>700</v>
      </c>
      <c r="F88" s="46">
        <v>700</v>
      </c>
      <c r="G88" s="46"/>
      <c r="H88" s="46">
        <v>700</v>
      </c>
      <c r="I88" s="46"/>
      <c r="J88" s="46"/>
      <c r="K88" s="159"/>
      <c r="L88" s="159"/>
      <c r="M88" s="46"/>
      <c r="N88" s="46"/>
      <c r="O88" s="46"/>
      <c r="P88" s="46"/>
      <c r="Q88" s="32"/>
      <c r="R88" s="32"/>
    </row>
    <row r="89" spans="1:18" s="99" customFormat="1" ht="12.75">
      <c r="A89" s="129"/>
      <c r="B89" s="129"/>
      <c r="C89" s="130" t="s">
        <v>174</v>
      </c>
      <c r="D89" s="131" t="s">
        <v>163</v>
      </c>
      <c r="E89" s="132">
        <v>580</v>
      </c>
      <c r="F89" s="41">
        <v>580</v>
      </c>
      <c r="G89" s="41"/>
      <c r="H89" s="41">
        <v>580</v>
      </c>
      <c r="I89" s="41"/>
      <c r="J89" s="41"/>
      <c r="K89" s="40"/>
      <c r="L89" s="40"/>
      <c r="M89" s="41"/>
      <c r="N89" s="41"/>
      <c r="O89" s="41"/>
      <c r="P89" s="41"/>
      <c r="Q89" s="32"/>
      <c r="R89" s="32"/>
    </row>
    <row r="90" spans="1:18" s="121" customFormat="1" ht="12.75">
      <c r="A90" s="114" t="s">
        <v>238</v>
      </c>
      <c r="B90" s="114"/>
      <c r="C90" s="115"/>
      <c r="D90" s="139" t="s">
        <v>239</v>
      </c>
      <c r="E90" s="117">
        <f>E91+E95+E98+E100</f>
        <v>120500</v>
      </c>
      <c r="F90" s="145">
        <f>F91+F95+F98+F100</f>
        <v>120500</v>
      </c>
      <c r="G90" s="146"/>
      <c r="H90" s="145">
        <f>H91+H95+H98+H100</f>
        <v>20500</v>
      </c>
      <c r="I90" s="145">
        <f>I91+I95+I98+I100</f>
        <v>100000</v>
      </c>
      <c r="J90" s="146"/>
      <c r="K90" s="147"/>
      <c r="L90" s="147"/>
      <c r="M90" s="146"/>
      <c r="N90" s="146"/>
      <c r="O90" s="146"/>
      <c r="P90" s="146"/>
      <c r="Q90" s="148"/>
      <c r="R90" s="148"/>
    </row>
    <row r="91" spans="1:18" s="128" customFormat="1" ht="12.75">
      <c r="A91" s="122"/>
      <c r="B91" s="122" t="s">
        <v>240</v>
      </c>
      <c r="C91" s="123"/>
      <c r="D91" s="124" t="s">
        <v>241</v>
      </c>
      <c r="E91" s="125">
        <v>20000</v>
      </c>
      <c r="F91" s="30">
        <v>20000</v>
      </c>
      <c r="G91" s="30"/>
      <c r="H91" s="30">
        <v>20000</v>
      </c>
      <c r="I91" s="30"/>
      <c r="J91" s="30"/>
      <c r="K91" s="8"/>
      <c r="L91" s="8"/>
      <c r="M91" s="30"/>
      <c r="N91" s="30"/>
      <c r="O91" s="30"/>
      <c r="P91" s="30"/>
      <c r="Q91" s="149"/>
      <c r="R91" s="149"/>
    </row>
    <row r="92" spans="1:18" s="99" customFormat="1" ht="12.75">
      <c r="A92" s="129"/>
      <c r="B92" s="129"/>
      <c r="C92" s="130" t="s">
        <v>242</v>
      </c>
      <c r="D92" s="131" t="s">
        <v>243</v>
      </c>
      <c r="E92" s="132">
        <v>20000</v>
      </c>
      <c r="F92" s="41">
        <v>20000</v>
      </c>
      <c r="G92" s="41"/>
      <c r="H92" s="41">
        <v>20000</v>
      </c>
      <c r="I92" s="41"/>
      <c r="J92" s="41"/>
      <c r="K92" s="40"/>
      <c r="L92" s="40"/>
      <c r="M92" s="41"/>
      <c r="N92" s="41"/>
      <c r="O92" s="41"/>
      <c r="P92" s="41"/>
      <c r="Q92" s="32"/>
      <c r="R92" s="32"/>
    </row>
    <row r="93" spans="1:18" s="154" customFormat="1" ht="12.75">
      <c r="A93" s="150"/>
      <c r="B93" s="141">
        <v>75412</v>
      </c>
      <c r="C93" s="160"/>
      <c r="D93" s="124" t="s">
        <v>244</v>
      </c>
      <c r="E93" s="125"/>
      <c r="F93" s="151"/>
      <c r="G93" s="151"/>
      <c r="H93" s="151"/>
      <c r="I93" s="151"/>
      <c r="J93" s="151"/>
      <c r="K93" s="152"/>
      <c r="L93" s="152"/>
      <c r="M93" s="151"/>
      <c r="N93" s="151"/>
      <c r="O93" s="151"/>
      <c r="P93" s="151"/>
      <c r="Q93" s="153"/>
      <c r="R93" s="153"/>
    </row>
    <row r="94" spans="1:18" s="99" customFormat="1" ht="12.75">
      <c r="A94" s="129"/>
      <c r="B94" s="129"/>
      <c r="C94" s="135">
        <v>6620</v>
      </c>
      <c r="D94" s="131" t="s">
        <v>245</v>
      </c>
      <c r="E94" s="132"/>
      <c r="F94" s="41"/>
      <c r="G94" s="41"/>
      <c r="H94" s="41"/>
      <c r="I94" s="41"/>
      <c r="J94" s="41"/>
      <c r="K94" s="40"/>
      <c r="L94" s="40"/>
      <c r="M94" s="41"/>
      <c r="N94" s="41"/>
      <c r="O94" s="41"/>
      <c r="P94" s="41"/>
      <c r="Q94" s="32"/>
      <c r="R94" s="32"/>
    </row>
    <row r="95" spans="1:18" s="128" customFormat="1" ht="12.75">
      <c r="A95" s="122"/>
      <c r="B95" s="122" t="s">
        <v>246</v>
      </c>
      <c r="C95" s="123"/>
      <c r="D95" s="124" t="s">
        <v>247</v>
      </c>
      <c r="E95" s="125">
        <f>SUM(E96:E97)</f>
        <v>100000</v>
      </c>
      <c r="F95" s="30">
        <v>100000</v>
      </c>
      <c r="G95" s="30"/>
      <c r="H95" s="30"/>
      <c r="I95" s="30">
        <v>100000</v>
      </c>
      <c r="J95" s="30"/>
      <c r="K95" s="8"/>
      <c r="L95" s="8"/>
      <c r="M95" s="30"/>
      <c r="N95" s="30"/>
      <c r="O95" s="30"/>
      <c r="P95" s="30"/>
      <c r="Q95" s="149"/>
      <c r="R95" s="149"/>
    </row>
    <row r="96" spans="1:18" s="99" customFormat="1" ht="12.75">
      <c r="A96" s="129"/>
      <c r="B96" s="129"/>
      <c r="C96" s="130" t="s">
        <v>248</v>
      </c>
      <c r="D96" s="131" t="s">
        <v>249</v>
      </c>
      <c r="E96" s="132">
        <v>100000</v>
      </c>
      <c r="F96" s="41">
        <v>100000</v>
      </c>
      <c r="G96" s="41"/>
      <c r="H96" s="41"/>
      <c r="I96" s="41">
        <v>100000</v>
      </c>
      <c r="J96" s="41"/>
      <c r="K96" s="40"/>
      <c r="L96" s="40"/>
      <c r="M96" s="41"/>
      <c r="N96" s="41"/>
      <c r="O96" s="41"/>
      <c r="P96" s="41"/>
      <c r="Q96" s="32"/>
      <c r="R96" s="32"/>
    </row>
    <row r="97" spans="1:18" s="99" customFormat="1" ht="12.75">
      <c r="A97" s="129"/>
      <c r="B97" s="129"/>
      <c r="C97" s="135">
        <v>6050</v>
      </c>
      <c r="D97" s="131" t="s">
        <v>146</v>
      </c>
      <c r="E97" s="132"/>
      <c r="F97" s="41"/>
      <c r="G97" s="41"/>
      <c r="H97" s="41"/>
      <c r="I97" s="41"/>
      <c r="J97" s="41"/>
      <c r="K97" s="40"/>
      <c r="L97" s="40"/>
      <c r="M97" s="41"/>
      <c r="N97" s="41"/>
      <c r="O97" s="41"/>
      <c r="P97" s="41"/>
      <c r="Q97" s="32"/>
      <c r="R97" s="32"/>
    </row>
    <row r="98" spans="1:18" s="154" customFormat="1" ht="12.75">
      <c r="A98" s="150"/>
      <c r="B98" s="122" t="s">
        <v>250</v>
      </c>
      <c r="C98" s="123"/>
      <c r="D98" s="124" t="s">
        <v>48</v>
      </c>
      <c r="E98" s="125">
        <v>0</v>
      </c>
      <c r="F98" s="151"/>
      <c r="G98" s="151"/>
      <c r="H98" s="151"/>
      <c r="I98" s="151"/>
      <c r="J98" s="151"/>
      <c r="K98" s="152"/>
      <c r="L98" s="152"/>
      <c r="M98" s="151"/>
      <c r="N98" s="151"/>
      <c r="O98" s="151"/>
      <c r="P98" s="151"/>
      <c r="Q98" s="153"/>
      <c r="R98" s="153"/>
    </row>
    <row r="99" spans="1:18" s="99" customFormat="1" ht="12.75">
      <c r="A99" s="129"/>
      <c r="B99" s="129"/>
      <c r="C99" s="130" t="s">
        <v>174</v>
      </c>
      <c r="D99" s="131" t="s">
        <v>163</v>
      </c>
      <c r="E99" s="132">
        <v>0</v>
      </c>
      <c r="F99" s="41"/>
      <c r="G99" s="41"/>
      <c r="H99" s="41"/>
      <c r="I99" s="41"/>
      <c r="J99" s="41"/>
      <c r="K99" s="40"/>
      <c r="L99" s="40"/>
      <c r="M99" s="41"/>
      <c r="N99" s="41"/>
      <c r="O99" s="41"/>
      <c r="P99" s="41"/>
      <c r="Q99" s="32"/>
      <c r="R99" s="32"/>
    </row>
    <row r="100" spans="1:18" s="128" customFormat="1" ht="12.75">
      <c r="A100" s="122"/>
      <c r="B100" s="122" t="s">
        <v>251</v>
      </c>
      <c r="C100" s="123"/>
      <c r="D100" s="124" t="s">
        <v>252</v>
      </c>
      <c r="E100" s="125">
        <v>500</v>
      </c>
      <c r="F100" s="30">
        <v>500</v>
      </c>
      <c r="G100" s="30"/>
      <c r="H100" s="30">
        <v>500</v>
      </c>
      <c r="I100" s="30"/>
      <c r="J100" s="30"/>
      <c r="K100" s="8"/>
      <c r="L100" s="8"/>
      <c r="M100" s="30"/>
      <c r="N100" s="30"/>
      <c r="O100" s="30"/>
      <c r="P100" s="30"/>
      <c r="Q100" s="149"/>
      <c r="R100" s="149"/>
    </row>
    <row r="101" spans="1:18" s="99" customFormat="1" ht="12.75">
      <c r="A101" s="129"/>
      <c r="B101" s="129"/>
      <c r="C101" s="130" t="s">
        <v>174</v>
      </c>
      <c r="D101" s="131" t="s">
        <v>163</v>
      </c>
      <c r="E101" s="132">
        <v>500</v>
      </c>
      <c r="F101" s="41">
        <v>500</v>
      </c>
      <c r="G101" s="41"/>
      <c r="H101" s="41">
        <v>500</v>
      </c>
      <c r="I101" s="41"/>
      <c r="J101" s="41"/>
      <c r="K101" s="40"/>
      <c r="L101" s="40"/>
      <c r="M101" s="41"/>
      <c r="N101" s="41"/>
      <c r="O101" s="41"/>
      <c r="P101" s="41"/>
      <c r="Q101" s="32"/>
      <c r="R101" s="32"/>
    </row>
    <row r="102" spans="1:18" s="121" customFormat="1" ht="14.25">
      <c r="A102" s="114" t="s">
        <v>253</v>
      </c>
      <c r="B102" s="114"/>
      <c r="C102" s="115"/>
      <c r="D102" s="116" t="s">
        <v>254</v>
      </c>
      <c r="E102" s="117">
        <v>65000</v>
      </c>
      <c r="F102" s="145">
        <v>65000</v>
      </c>
      <c r="G102" s="146"/>
      <c r="H102" s="146"/>
      <c r="I102" s="146"/>
      <c r="J102" s="146"/>
      <c r="K102" s="147"/>
      <c r="L102" s="147"/>
      <c r="M102" s="145">
        <v>65000</v>
      </c>
      <c r="N102" s="146"/>
      <c r="O102" s="146"/>
      <c r="P102" s="146"/>
      <c r="Q102" s="148"/>
      <c r="R102" s="148"/>
    </row>
    <row r="103" spans="1:18" s="128" customFormat="1" ht="12.75">
      <c r="A103" s="122"/>
      <c r="B103" s="122" t="s">
        <v>255</v>
      </c>
      <c r="C103" s="123"/>
      <c r="D103" s="124" t="s">
        <v>256</v>
      </c>
      <c r="E103" s="125">
        <v>65000</v>
      </c>
      <c r="F103" s="30">
        <v>65000</v>
      </c>
      <c r="G103" s="30"/>
      <c r="H103" s="30"/>
      <c r="I103" s="30"/>
      <c r="J103" s="30"/>
      <c r="K103" s="8"/>
      <c r="L103" s="8"/>
      <c r="M103" s="30">
        <v>65000</v>
      </c>
      <c r="N103" s="30"/>
      <c r="O103" s="30"/>
      <c r="P103" s="30"/>
      <c r="Q103" s="149"/>
      <c r="R103" s="149"/>
    </row>
    <row r="104" spans="1:18" s="99" customFormat="1" ht="12.75">
      <c r="A104" s="129"/>
      <c r="B104" s="129"/>
      <c r="C104" s="130" t="s">
        <v>257</v>
      </c>
      <c r="D104" s="131" t="s">
        <v>258</v>
      </c>
      <c r="E104" s="132">
        <v>65000</v>
      </c>
      <c r="F104" s="41">
        <v>65000</v>
      </c>
      <c r="G104" s="41"/>
      <c r="H104" s="41"/>
      <c r="I104" s="41"/>
      <c r="J104" s="41"/>
      <c r="K104" s="40"/>
      <c r="L104" s="40"/>
      <c r="M104" s="41">
        <v>65000</v>
      </c>
      <c r="N104" s="41"/>
      <c r="O104" s="41"/>
      <c r="P104" s="41"/>
      <c r="Q104" s="32"/>
      <c r="R104" s="32"/>
    </row>
    <row r="105" spans="1:18" s="121" customFormat="1" ht="14.25">
      <c r="A105" s="114" t="s">
        <v>259</v>
      </c>
      <c r="B105" s="114"/>
      <c r="C105" s="115"/>
      <c r="D105" s="116" t="s">
        <v>86</v>
      </c>
      <c r="E105" s="117">
        <v>46000</v>
      </c>
      <c r="F105" s="145">
        <v>46000</v>
      </c>
      <c r="G105" s="146"/>
      <c r="H105" s="145">
        <v>46000</v>
      </c>
      <c r="I105" s="146"/>
      <c r="J105" s="146"/>
      <c r="K105" s="147"/>
      <c r="L105" s="147"/>
      <c r="M105" s="146"/>
      <c r="N105" s="146"/>
      <c r="O105" s="146"/>
      <c r="P105" s="146"/>
      <c r="Q105" s="148"/>
      <c r="R105" s="148"/>
    </row>
    <row r="106" spans="1:18" s="128" customFormat="1" ht="12.75">
      <c r="A106" s="122"/>
      <c r="B106" s="122" t="s">
        <v>260</v>
      </c>
      <c r="C106" s="123"/>
      <c r="D106" s="124" t="s">
        <v>261</v>
      </c>
      <c r="E106" s="125">
        <v>46000</v>
      </c>
      <c r="F106" s="30">
        <v>46000</v>
      </c>
      <c r="G106" s="30"/>
      <c r="H106" s="30">
        <v>46000</v>
      </c>
      <c r="I106" s="30"/>
      <c r="J106" s="30"/>
      <c r="K106" s="8"/>
      <c r="L106" s="8"/>
      <c r="M106" s="30"/>
      <c r="N106" s="30"/>
      <c r="O106" s="30"/>
      <c r="P106" s="30"/>
      <c r="Q106" s="149"/>
      <c r="R106" s="149"/>
    </row>
    <row r="107" spans="1:18" s="99" customFormat="1" ht="12.75">
      <c r="A107" s="129"/>
      <c r="B107" s="129"/>
      <c r="C107" s="130" t="s">
        <v>262</v>
      </c>
      <c r="D107" s="131" t="s">
        <v>263</v>
      </c>
      <c r="E107" s="132">
        <v>46000</v>
      </c>
      <c r="F107" s="41">
        <v>46000</v>
      </c>
      <c r="G107" s="41"/>
      <c r="H107" s="41">
        <v>46000</v>
      </c>
      <c r="I107" s="41"/>
      <c r="J107" s="41"/>
      <c r="K107" s="40"/>
      <c r="L107" s="40"/>
      <c r="M107" s="41"/>
      <c r="N107" s="41"/>
      <c r="O107" s="41"/>
      <c r="P107" s="41"/>
      <c r="Q107" s="32"/>
      <c r="R107" s="32"/>
    </row>
    <row r="108" spans="1:18" s="121" customFormat="1" ht="14.25">
      <c r="A108" s="114" t="s">
        <v>264</v>
      </c>
      <c r="B108" s="114"/>
      <c r="C108" s="115"/>
      <c r="D108" s="116" t="s">
        <v>95</v>
      </c>
      <c r="E108" s="117">
        <f>E109+E128+E135+E154+E171+E181+E195+E200</f>
        <v>10036669</v>
      </c>
      <c r="F108" s="145">
        <f>F109+F128+F135+F154+F171+F181+F195+F200</f>
        <v>7655265</v>
      </c>
      <c r="G108" s="145">
        <f>G109+G128+G135+G154+G171+G181+G195+G200</f>
        <v>5908914</v>
      </c>
      <c r="H108" s="145">
        <f>H109+H128+H135+H154+H171+H181+H195+H200</f>
        <v>1460311</v>
      </c>
      <c r="I108" s="145">
        <f>I109+I128+I135+I154+I171+I181+I195+I200</f>
        <v>3383</v>
      </c>
      <c r="J108" s="145">
        <f>J109+J128+J135+J154+J171+J181+J195+J200</f>
        <v>282657</v>
      </c>
      <c r="K108" s="156"/>
      <c r="L108" s="156"/>
      <c r="M108" s="145"/>
      <c r="N108" s="145">
        <f>N109+N128+N135+N154+N171+N181+N195+N200</f>
        <v>2381404</v>
      </c>
      <c r="O108" s="145">
        <f>O109+O128+O135+O154+O171+O181+O195+O200</f>
        <v>2381404</v>
      </c>
      <c r="P108" s="146"/>
      <c r="Q108" s="148"/>
      <c r="R108" s="148"/>
    </row>
    <row r="109" spans="1:18" s="128" customFormat="1" ht="12.75">
      <c r="A109" s="122"/>
      <c r="B109" s="122" t="s">
        <v>265</v>
      </c>
      <c r="C109" s="123"/>
      <c r="D109" s="124" t="s">
        <v>96</v>
      </c>
      <c r="E109" s="125">
        <f>SUM(E110:E127)</f>
        <v>4823523</v>
      </c>
      <c r="F109" s="30">
        <f>SUM(F110:F126)</f>
        <v>3942119</v>
      </c>
      <c r="G109" s="30">
        <f>SUM(G110:G114)</f>
        <v>3226368</v>
      </c>
      <c r="H109" s="30">
        <f>SUM(H111:H126)</f>
        <v>555770</v>
      </c>
      <c r="I109" s="30"/>
      <c r="J109" s="30">
        <f>SUM(J110:J126)</f>
        <v>159981</v>
      </c>
      <c r="K109" s="8"/>
      <c r="L109" s="8"/>
      <c r="M109" s="30"/>
      <c r="N109" s="30">
        <f>SUM(N110:N127)</f>
        <v>881404</v>
      </c>
      <c r="O109" s="30">
        <f>SUM(O111:O127)</f>
        <v>881404</v>
      </c>
      <c r="P109" s="30"/>
      <c r="Q109" s="149"/>
      <c r="R109" s="149"/>
    </row>
    <row r="110" spans="1:18" s="99" customFormat="1" ht="12.75">
      <c r="A110" s="129"/>
      <c r="B110" s="129"/>
      <c r="C110" s="130" t="s">
        <v>266</v>
      </c>
      <c r="D110" s="131" t="s">
        <v>206</v>
      </c>
      <c r="E110" s="132">
        <v>159981</v>
      </c>
      <c r="F110" s="41">
        <v>159981</v>
      </c>
      <c r="G110" s="41"/>
      <c r="H110" s="41"/>
      <c r="I110" s="41"/>
      <c r="J110" s="41">
        <v>159981</v>
      </c>
      <c r="K110" s="40"/>
      <c r="L110" s="40"/>
      <c r="M110" s="41"/>
      <c r="N110" s="41"/>
      <c r="O110" s="41"/>
      <c r="P110" s="41"/>
      <c r="Q110" s="32"/>
      <c r="R110" s="32"/>
    </row>
    <row r="111" spans="1:18" s="99" customFormat="1" ht="12.75">
      <c r="A111" s="129"/>
      <c r="B111" s="129"/>
      <c r="C111" s="130" t="s">
        <v>187</v>
      </c>
      <c r="D111" s="131" t="s">
        <v>188</v>
      </c>
      <c r="E111" s="132">
        <v>2517860</v>
      </c>
      <c r="F111" s="41">
        <v>2517860</v>
      </c>
      <c r="G111" s="41">
        <v>2517860</v>
      </c>
      <c r="H111" s="41"/>
      <c r="I111" s="41"/>
      <c r="J111" s="41"/>
      <c r="K111" s="40"/>
      <c r="L111" s="40"/>
      <c r="M111" s="41"/>
      <c r="N111" s="41"/>
      <c r="O111" s="41"/>
      <c r="P111" s="41"/>
      <c r="Q111" s="32"/>
      <c r="R111" s="32"/>
    </row>
    <row r="112" spans="1:18" s="99" customFormat="1" ht="12.75">
      <c r="A112" s="129"/>
      <c r="B112" s="129"/>
      <c r="C112" s="130" t="s">
        <v>189</v>
      </c>
      <c r="D112" s="131" t="s">
        <v>190</v>
      </c>
      <c r="E112" s="132">
        <v>200914</v>
      </c>
      <c r="F112" s="41">
        <v>200914</v>
      </c>
      <c r="G112" s="41">
        <v>200914</v>
      </c>
      <c r="H112" s="41"/>
      <c r="I112" s="41"/>
      <c r="J112" s="41"/>
      <c r="K112" s="40"/>
      <c r="L112" s="40"/>
      <c r="M112" s="41"/>
      <c r="N112" s="41"/>
      <c r="O112" s="41"/>
      <c r="P112" s="41"/>
      <c r="Q112" s="32"/>
      <c r="R112" s="32"/>
    </row>
    <row r="113" spans="1:18" s="99" customFormat="1" ht="12.75">
      <c r="A113" s="129"/>
      <c r="B113" s="129"/>
      <c r="C113" s="130" t="s">
        <v>191</v>
      </c>
      <c r="D113" s="131" t="s">
        <v>192</v>
      </c>
      <c r="E113" s="132">
        <v>437639</v>
      </c>
      <c r="F113" s="41">
        <v>437639</v>
      </c>
      <c r="G113" s="41">
        <v>437639</v>
      </c>
      <c r="H113" s="41"/>
      <c r="I113" s="41"/>
      <c r="J113" s="41"/>
      <c r="K113" s="40"/>
      <c r="L113" s="40"/>
      <c r="M113" s="41"/>
      <c r="N113" s="41"/>
      <c r="O113" s="41"/>
      <c r="P113" s="41"/>
      <c r="Q113" s="32"/>
      <c r="R113" s="32"/>
    </row>
    <row r="114" spans="1:18" s="99" customFormat="1" ht="12.75">
      <c r="A114" s="129"/>
      <c r="B114" s="129"/>
      <c r="C114" s="130" t="s">
        <v>193</v>
      </c>
      <c r="D114" s="131" t="s">
        <v>194</v>
      </c>
      <c r="E114" s="132">
        <v>69955</v>
      </c>
      <c r="F114" s="41">
        <v>69955</v>
      </c>
      <c r="G114" s="41">
        <v>69955</v>
      </c>
      <c r="H114" s="41"/>
      <c r="I114" s="41"/>
      <c r="J114" s="41"/>
      <c r="K114" s="40"/>
      <c r="L114" s="40"/>
      <c r="M114" s="41"/>
      <c r="N114" s="41"/>
      <c r="O114" s="41"/>
      <c r="P114" s="41"/>
      <c r="Q114" s="32"/>
      <c r="R114" s="32"/>
    </row>
    <row r="115" spans="1:18" s="99" customFormat="1" ht="12.75">
      <c r="A115" s="129"/>
      <c r="B115" s="129"/>
      <c r="C115" s="130" t="s">
        <v>201</v>
      </c>
      <c r="D115" s="131" t="s">
        <v>195</v>
      </c>
      <c r="E115" s="132">
        <v>81000</v>
      </c>
      <c r="F115" s="41">
        <v>81000</v>
      </c>
      <c r="G115" s="41"/>
      <c r="H115" s="41">
        <v>81000</v>
      </c>
      <c r="I115" s="41"/>
      <c r="J115" s="41"/>
      <c r="K115" s="40"/>
      <c r="L115" s="40"/>
      <c r="M115" s="41"/>
      <c r="N115" s="41"/>
      <c r="O115" s="41"/>
      <c r="P115" s="41"/>
      <c r="Q115" s="32"/>
      <c r="R115" s="32"/>
    </row>
    <row r="116" spans="1:18" s="99" customFormat="1" ht="12.75">
      <c r="A116" s="129"/>
      <c r="B116" s="161"/>
      <c r="C116" s="130" t="s">
        <v>267</v>
      </c>
      <c r="D116" s="131" t="s">
        <v>268</v>
      </c>
      <c r="E116" s="132">
        <v>7500</v>
      </c>
      <c r="F116" s="41">
        <v>7500</v>
      </c>
      <c r="G116" s="41"/>
      <c r="H116" s="41">
        <v>7500</v>
      </c>
      <c r="I116" s="41"/>
      <c r="J116" s="41"/>
      <c r="K116" s="40"/>
      <c r="L116" s="40"/>
      <c r="M116" s="41"/>
      <c r="N116" s="41"/>
      <c r="O116" s="41"/>
      <c r="P116" s="41"/>
      <c r="Q116" s="32"/>
      <c r="R116" s="32"/>
    </row>
    <row r="117" spans="1:18" s="99" customFormat="1" ht="12.75">
      <c r="A117" s="129"/>
      <c r="B117" s="129"/>
      <c r="C117" s="130" t="s">
        <v>172</v>
      </c>
      <c r="D117" s="131" t="s">
        <v>173</v>
      </c>
      <c r="E117" s="132">
        <v>156500</v>
      </c>
      <c r="F117" s="41">
        <v>156500</v>
      </c>
      <c r="G117" s="41"/>
      <c r="H117" s="41">
        <v>156500</v>
      </c>
      <c r="I117" s="41"/>
      <c r="J117" s="41"/>
      <c r="K117" s="40"/>
      <c r="L117" s="40"/>
      <c r="M117" s="41"/>
      <c r="N117" s="41"/>
      <c r="O117" s="41"/>
      <c r="P117" s="41"/>
      <c r="Q117" s="32"/>
      <c r="R117" s="32"/>
    </row>
    <row r="118" spans="1:18" s="99" customFormat="1" ht="12.75">
      <c r="A118" s="129"/>
      <c r="B118" s="129"/>
      <c r="C118" s="135">
        <v>4270</v>
      </c>
      <c r="D118" s="131" t="s">
        <v>162</v>
      </c>
      <c r="E118" s="132">
        <v>82500</v>
      </c>
      <c r="F118" s="41">
        <v>82500</v>
      </c>
      <c r="G118" s="41"/>
      <c r="H118" s="41">
        <v>82500</v>
      </c>
      <c r="I118" s="41"/>
      <c r="J118" s="41"/>
      <c r="K118" s="40"/>
      <c r="L118" s="40"/>
      <c r="M118" s="41"/>
      <c r="N118" s="41"/>
      <c r="O118" s="41"/>
      <c r="P118" s="41"/>
      <c r="Q118" s="32"/>
      <c r="R118" s="32"/>
    </row>
    <row r="119" spans="1:18" s="99" customFormat="1" ht="12.75">
      <c r="A119" s="129"/>
      <c r="B119" s="129"/>
      <c r="C119" s="130" t="s">
        <v>211</v>
      </c>
      <c r="D119" s="131" t="s">
        <v>212</v>
      </c>
      <c r="E119" s="132">
        <v>1900</v>
      </c>
      <c r="F119" s="41">
        <v>1900</v>
      </c>
      <c r="G119" s="41"/>
      <c r="H119" s="41">
        <v>1900</v>
      </c>
      <c r="I119" s="41"/>
      <c r="J119" s="41"/>
      <c r="K119" s="40"/>
      <c r="L119" s="40"/>
      <c r="M119" s="41"/>
      <c r="N119" s="41"/>
      <c r="O119" s="41"/>
      <c r="P119" s="41"/>
      <c r="Q119" s="32"/>
      <c r="R119" s="32"/>
    </row>
    <row r="120" spans="1:18" s="99" customFormat="1" ht="12.75">
      <c r="A120" s="129"/>
      <c r="B120" s="129"/>
      <c r="C120" s="130" t="s">
        <v>174</v>
      </c>
      <c r="D120" s="131" t="s">
        <v>163</v>
      </c>
      <c r="E120" s="132">
        <v>36200</v>
      </c>
      <c r="F120" s="41">
        <v>36200</v>
      </c>
      <c r="G120" s="41"/>
      <c r="H120" s="41">
        <v>36200</v>
      </c>
      <c r="I120" s="41"/>
      <c r="J120" s="41"/>
      <c r="K120" s="40"/>
      <c r="L120" s="40"/>
      <c r="M120" s="41"/>
      <c r="N120" s="41"/>
      <c r="O120" s="41"/>
      <c r="P120" s="41"/>
      <c r="Q120" s="32"/>
      <c r="R120" s="32"/>
    </row>
    <row r="121" spans="1:18" s="99" customFormat="1" ht="12.75">
      <c r="A121" s="129"/>
      <c r="B121" s="129"/>
      <c r="C121" s="130" t="s">
        <v>213</v>
      </c>
      <c r="D121" s="131" t="s">
        <v>269</v>
      </c>
      <c r="E121" s="132">
        <v>1940</v>
      </c>
      <c r="F121" s="41">
        <v>1940</v>
      </c>
      <c r="G121" s="41"/>
      <c r="H121" s="41">
        <v>1940</v>
      </c>
      <c r="I121" s="41"/>
      <c r="J121" s="41"/>
      <c r="K121" s="40"/>
      <c r="L121" s="40"/>
      <c r="M121" s="41"/>
      <c r="N121" s="41"/>
      <c r="O121" s="41"/>
      <c r="P121" s="41"/>
      <c r="Q121" s="32"/>
      <c r="R121" s="32"/>
    </row>
    <row r="122" spans="1:18" s="99" customFormat="1" ht="12.75">
      <c r="A122" s="129"/>
      <c r="B122" s="129"/>
      <c r="C122" s="130" t="s">
        <v>217</v>
      </c>
      <c r="D122" s="131" t="s">
        <v>218</v>
      </c>
      <c r="E122" s="132">
        <v>7900</v>
      </c>
      <c r="F122" s="41">
        <v>7900</v>
      </c>
      <c r="G122" s="41"/>
      <c r="H122" s="41">
        <v>7900</v>
      </c>
      <c r="I122" s="41"/>
      <c r="J122" s="41"/>
      <c r="K122" s="40"/>
      <c r="L122" s="40"/>
      <c r="M122" s="41"/>
      <c r="N122" s="41"/>
      <c r="O122" s="41"/>
      <c r="P122" s="41"/>
      <c r="Q122" s="32"/>
      <c r="R122" s="32"/>
    </row>
    <row r="123" spans="1:18" s="99" customFormat="1" ht="12.75">
      <c r="A123" s="129"/>
      <c r="B123" s="129"/>
      <c r="C123" s="130" t="s">
        <v>219</v>
      </c>
      <c r="D123" s="131" t="s">
        <v>220</v>
      </c>
      <c r="E123" s="132">
        <v>3500</v>
      </c>
      <c r="F123" s="41">
        <v>3500</v>
      </c>
      <c r="G123" s="41"/>
      <c r="H123" s="41">
        <v>3500</v>
      </c>
      <c r="I123" s="41"/>
      <c r="J123" s="41"/>
      <c r="K123" s="40"/>
      <c r="L123" s="40"/>
      <c r="M123" s="41"/>
      <c r="N123" s="41"/>
      <c r="O123" s="41"/>
      <c r="P123" s="41"/>
      <c r="Q123" s="32"/>
      <c r="R123" s="32"/>
    </row>
    <row r="124" spans="1:18" s="99" customFormat="1" ht="12.75">
      <c r="A124" s="129"/>
      <c r="B124" s="129"/>
      <c r="C124" s="130" t="s">
        <v>221</v>
      </c>
      <c r="D124" s="131" t="s">
        <v>222</v>
      </c>
      <c r="E124" s="132">
        <v>174980</v>
      </c>
      <c r="F124" s="41">
        <v>174980</v>
      </c>
      <c r="G124" s="41"/>
      <c r="H124" s="41">
        <v>174980</v>
      </c>
      <c r="I124" s="41"/>
      <c r="J124" s="41"/>
      <c r="K124" s="40"/>
      <c r="L124" s="40"/>
      <c r="M124" s="41"/>
      <c r="N124" s="41"/>
      <c r="O124" s="41"/>
      <c r="P124" s="41"/>
      <c r="Q124" s="32"/>
      <c r="R124" s="32"/>
    </row>
    <row r="125" spans="1:18" s="99" customFormat="1" ht="12.75">
      <c r="A125" s="129"/>
      <c r="B125" s="129"/>
      <c r="C125" s="135">
        <v>4700</v>
      </c>
      <c r="D125" s="131" t="s">
        <v>224</v>
      </c>
      <c r="E125" s="132"/>
      <c r="F125" s="41"/>
      <c r="G125" s="41"/>
      <c r="H125" s="41"/>
      <c r="I125" s="41"/>
      <c r="J125" s="41"/>
      <c r="K125" s="40"/>
      <c r="L125" s="40"/>
      <c r="M125" s="41"/>
      <c r="N125" s="41"/>
      <c r="O125" s="41"/>
      <c r="P125" s="41"/>
      <c r="Q125" s="32"/>
      <c r="R125" s="32"/>
    </row>
    <row r="126" spans="1:18" s="99" customFormat="1" ht="12.75">
      <c r="A126" s="129"/>
      <c r="B126" s="129"/>
      <c r="C126" s="130" t="s">
        <v>225</v>
      </c>
      <c r="D126" s="131" t="s">
        <v>226</v>
      </c>
      <c r="E126" s="132">
        <v>1850</v>
      </c>
      <c r="F126" s="41">
        <v>1850</v>
      </c>
      <c r="G126" s="41"/>
      <c r="H126" s="41">
        <v>1850</v>
      </c>
      <c r="I126" s="41"/>
      <c r="J126" s="41"/>
      <c r="K126" s="40"/>
      <c r="L126" s="40"/>
      <c r="M126" s="41"/>
      <c r="N126" s="41"/>
      <c r="O126" s="41"/>
      <c r="P126" s="41"/>
      <c r="Q126" s="32"/>
      <c r="R126" s="32"/>
    </row>
    <row r="127" spans="1:18" s="99" customFormat="1" ht="12.75">
      <c r="A127" s="129"/>
      <c r="B127" s="129"/>
      <c r="C127" s="135">
        <v>6050</v>
      </c>
      <c r="D127" s="131" t="s">
        <v>146</v>
      </c>
      <c r="E127" s="132">
        <v>881404</v>
      </c>
      <c r="F127" s="41"/>
      <c r="G127" s="41"/>
      <c r="H127" s="41"/>
      <c r="I127" s="41"/>
      <c r="J127" s="41"/>
      <c r="K127" s="40"/>
      <c r="L127" s="40"/>
      <c r="M127" s="41"/>
      <c r="N127" s="41">
        <v>881404</v>
      </c>
      <c r="O127" s="41">
        <v>881404</v>
      </c>
      <c r="P127" s="41"/>
      <c r="Q127" s="32"/>
      <c r="R127" s="32"/>
    </row>
    <row r="128" spans="1:18" s="128" customFormat="1" ht="12.75">
      <c r="A128" s="122"/>
      <c r="B128" s="122" t="s">
        <v>270</v>
      </c>
      <c r="C128" s="123"/>
      <c r="D128" s="124" t="s">
        <v>271</v>
      </c>
      <c r="E128" s="125">
        <f>SUM(E129:E134)</f>
        <v>337535</v>
      </c>
      <c r="F128" s="30">
        <f>SUM(F129:F134)</f>
        <v>337535</v>
      </c>
      <c r="G128" s="30">
        <f>SUM(G129:G133)</f>
        <v>319796</v>
      </c>
      <c r="H128" s="30"/>
      <c r="I128" s="30"/>
      <c r="J128" s="30">
        <f>SUM(J129:J133)</f>
        <v>17739</v>
      </c>
      <c r="K128" s="8"/>
      <c r="L128" s="8"/>
      <c r="M128" s="30"/>
      <c r="N128" s="30"/>
      <c r="O128" s="30"/>
      <c r="P128" s="30"/>
      <c r="Q128" s="149"/>
      <c r="R128" s="149"/>
    </row>
    <row r="129" spans="1:18" s="99" customFormat="1" ht="12.75">
      <c r="A129" s="129"/>
      <c r="B129" s="129"/>
      <c r="C129" s="130" t="s">
        <v>266</v>
      </c>
      <c r="D129" s="131" t="s">
        <v>206</v>
      </c>
      <c r="E129" s="132">
        <v>17739</v>
      </c>
      <c r="F129" s="41">
        <v>17739</v>
      </c>
      <c r="G129" s="41"/>
      <c r="H129" s="41"/>
      <c r="I129" s="41"/>
      <c r="J129" s="41">
        <v>17739</v>
      </c>
      <c r="K129" s="40"/>
      <c r="L129" s="40"/>
      <c r="M129" s="41"/>
      <c r="N129" s="41"/>
      <c r="O129" s="41"/>
      <c r="P129" s="41"/>
      <c r="Q129" s="32"/>
      <c r="R129" s="32"/>
    </row>
    <row r="130" spans="1:18" s="99" customFormat="1" ht="12.75">
      <c r="A130" s="129"/>
      <c r="B130" s="129"/>
      <c r="C130" s="130" t="s">
        <v>187</v>
      </c>
      <c r="D130" s="131" t="s">
        <v>188</v>
      </c>
      <c r="E130" s="132">
        <v>249157</v>
      </c>
      <c r="F130" s="41">
        <v>249157</v>
      </c>
      <c r="G130" s="41">
        <v>249157</v>
      </c>
      <c r="H130" s="41"/>
      <c r="I130" s="41"/>
      <c r="J130" s="41"/>
      <c r="K130" s="40"/>
      <c r="L130" s="40"/>
      <c r="M130" s="41"/>
      <c r="N130" s="41"/>
      <c r="O130" s="41"/>
      <c r="P130" s="41"/>
      <c r="Q130" s="32"/>
      <c r="R130" s="32"/>
    </row>
    <row r="131" spans="1:18" s="99" customFormat="1" ht="12.75">
      <c r="A131" s="129"/>
      <c r="B131" s="129"/>
      <c r="C131" s="130" t="s">
        <v>189</v>
      </c>
      <c r="D131" s="131" t="s">
        <v>190</v>
      </c>
      <c r="E131" s="132">
        <v>19552</v>
      </c>
      <c r="F131" s="41">
        <v>19552</v>
      </c>
      <c r="G131" s="41">
        <v>19552</v>
      </c>
      <c r="H131" s="41"/>
      <c r="I131" s="41"/>
      <c r="J131" s="41"/>
      <c r="K131" s="40"/>
      <c r="L131" s="40"/>
      <c r="M131" s="41"/>
      <c r="N131" s="41"/>
      <c r="O131" s="41"/>
      <c r="P131" s="41"/>
      <c r="Q131" s="32"/>
      <c r="R131" s="32"/>
    </row>
    <row r="132" spans="1:18" s="99" customFormat="1" ht="12.75">
      <c r="A132" s="129"/>
      <c r="B132" s="129"/>
      <c r="C132" s="130" t="s">
        <v>191</v>
      </c>
      <c r="D132" s="131" t="s">
        <v>192</v>
      </c>
      <c r="E132" s="132">
        <v>44075</v>
      </c>
      <c r="F132" s="41">
        <v>44075</v>
      </c>
      <c r="G132" s="41">
        <v>44075</v>
      </c>
      <c r="H132" s="41"/>
      <c r="I132" s="41"/>
      <c r="J132" s="41"/>
      <c r="K132" s="40"/>
      <c r="L132" s="40"/>
      <c r="M132" s="41"/>
      <c r="N132" s="41"/>
      <c r="O132" s="41"/>
      <c r="P132" s="41"/>
      <c r="Q132" s="32"/>
      <c r="R132" s="32"/>
    </row>
    <row r="133" spans="1:18" s="99" customFormat="1" ht="12.75">
      <c r="A133" s="129"/>
      <c r="B133" s="129"/>
      <c r="C133" s="130" t="s">
        <v>193</v>
      </c>
      <c r="D133" s="131" t="s">
        <v>194</v>
      </c>
      <c r="E133" s="132">
        <v>7012</v>
      </c>
      <c r="F133" s="41">
        <v>7012</v>
      </c>
      <c r="G133" s="41">
        <v>7012</v>
      </c>
      <c r="H133" s="41"/>
      <c r="I133" s="41"/>
      <c r="J133" s="41"/>
      <c r="K133" s="40"/>
      <c r="L133" s="40"/>
      <c r="M133" s="41"/>
      <c r="N133" s="41"/>
      <c r="O133" s="41"/>
      <c r="P133" s="41"/>
      <c r="Q133" s="32"/>
      <c r="R133" s="32"/>
    </row>
    <row r="134" spans="1:18" s="99" customFormat="1" ht="12.75">
      <c r="A134" s="129"/>
      <c r="B134" s="129"/>
      <c r="C134" s="135">
        <v>4700</v>
      </c>
      <c r="D134" s="131" t="s">
        <v>224</v>
      </c>
      <c r="E134" s="132"/>
      <c r="F134" s="41"/>
      <c r="G134" s="41"/>
      <c r="H134" s="41"/>
      <c r="I134" s="41"/>
      <c r="J134" s="41"/>
      <c r="K134" s="40"/>
      <c r="L134" s="40"/>
      <c r="M134" s="41"/>
      <c r="N134" s="41"/>
      <c r="O134" s="41"/>
      <c r="P134" s="41"/>
      <c r="Q134" s="32"/>
      <c r="R134" s="32"/>
    </row>
    <row r="135" spans="1:18" s="128" customFormat="1" ht="12.75">
      <c r="A135" s="122"/>
      <c r="B135" s="122" t="s">
        <v>272</v>
      </c>
      <c r="C135" s="123"/>
      <c r="D135" s="124" t="s">
        <v>101</v>
      </c>
      <c r="E135" s="125">
        <f>SUM(E136:E153)</f>
        <v>2218490</v>
      </c>
      <c r="F135" s="30">
        <f>SUM(F136:F152)</f>
        <v>718490</v>
      </c>
      <c r="G135" s="30">
        <f>SUM(G136:G152)</f>
        <v>556883</v>
      </c>
      <c r="H135" s="30">
        <f>SUM(H137:H152)</f>
        <v>138224</v>
      </c>
      <c r="I135" s="30">
        <f>SUM(I136:I152)</f>
        <v>3383</v>
      </c>
      <c r="J135" s="30">
        <f>SUM(J136:J152)</f>
        <v>20000</v>
      </c>
      <c r="K135" s="8"/>
      <c r="L135" s="8"/>
      <c r="M135" s="30"/>
      <c r="N135" s="30">
        <f>SUM(N136:N153)</f>
        <v>1500000</v>
      </c>
      <c r="O135" s="30">
        <f>SUM(O136:O153)</f>
        <v>1500000</v>
      </c>
      <c r="P135" s="30"/>
      <c r="Q135" s="149"/>
      <c r="R135" s="149"/>
    </row>
    <row r="136" spans="1:18" s="99" customFormat="1" ht="12.75">
      <c r="A136" s="129"/>
      <c r="B136" s="129"/>
      <c r="C136" s="130" t="s">
        <v>273</v>
      </c>
      <c r="D136" s="131" t="s">
        <v>274</v>
      </c>
      <c r="E136" s="132">
        <v>3383</v>
      </c>
      <c r="F136" s="41">
        <v>3383</v>
      </c>
      <c r="G136" s="41"/>
      <c r="H136" s="41"/>
      <c r="I136" s="41">
        <v>3383</v>
      </c>
      <c r="J136" s="41"/>
      <c r="K136" s="40"/>
      <c r="L136" s="40"/>
      <c r="M136" s="41"/>
      <c r="N136" s="41"/>
      <c r="O136" s="41"/>
      <c r="P136" s="41"/>
      <c r="Q136" s="32"/>
      <c r="R136" s="32"/>
    </row>
    <row r="137" spans="1:18" s="99" customFormat="1" ht="12.75">
      <c r="A137" s="129"/>
      <c r="B137" s="129"/>
      <c r="C137" s="130" t="s">
        <v>266</v>
      </c>
      <c r="D137" s="131" t="s">
        <v>206</v>
      </c>
      <c r="E137" s="132">
        <v>20000</v>
      </c>
      <c r="F137" s="41">
        <v>20000</v>
      </c>
      <c r="G137" s="41"/>
      <c r="H137" s="41"/>
      <c r="I137" s="41"/>
      <c r="J137" s="41">
        <v>20000</v>
      </c>
      <c r="K137" s="40"/>
      <c r="L137" s="40"/>
      <c r="M137" s="41"/>
      <c r="N137" s="41"/>
      <c r="O137" s="41"/>
      <c r="P137" s="41"/>
      <c r="Q137" s="32"/>
      <c r="R137" s="32"/>
    </row>
    <row r="138" spans="1:18" s="99" customFormat="1" ht="12.75">
      <c r="A138" s="129"/>
      <c r="B138" s="129"/>
      <c r="C138" s="130" t="s">
        <v>187</v>
      </c>
      <c r="D138" s="131" t="s">
        <v>188</v>
      </c>
      <c r="E138" s="132">
        <v>439096</v>
      </c>
      <c r="F138" s="41">
        <v>439096</v>
      </c>
      <c r="G138" s="41">
        <v>439096</v>
      </c>
      <c r="H138" s="41"/>
      <c r="I138" s="41"/>
      <c r="J138" s="41"/>
      <c r="K138" s="40"/>
      <c r="L138" s="40"/>
      <c r="M138" s="41"/>
      <c r="N138" s="41"/>
      <c r="O138" s="41"/>
      <c r="P138" s="41"/>
      <c r="Q138" s="32"/>
      <c r="R138" s="32"/>
    </row>
    <row r="139" spans="1:18" s="99" customFormat="1" ht="12.75">
      <c r="A139" s="129"/>
      <c r="B139" s="129"/>
      <c r="C139" s="130" t="s">
        <v>189</v>
      </c>
      <c r="D139" s="131" t="s">
        <v>190</v>
      </c>
      <c r="E139" s="132">
        <v>30989</v>
      </c>
      <c r="F139" s="41">
        <v>30989</v>
      </c>
      <c r="G139" s="41">
        <v>30989</v>
      </c>
      <c r="H139" s="41"/>
      <c r="I139" s="41"/>
      <c r="J139" s="41"/>
      <c r="K139" s="40"/>
      <c r="L139" s="40"/>
      <c r="M139" s="41"/>
      <c r="N139" s="41"/>
      <c r="O139" s="41"/>
      <c r="P139" s="41"/>
      <c r="Q139" s="32"/>
      <c r="R139" s="32"/>
    </row>
    <row r="140" spans="1:18" s="99" customFormat="1" ht="12.75">
      <c r="A140" s="129"/>
      <c r="B140" s="129"/>
      <c r="C140" s="130" t="s">
        <v>191</v>
      </c>
      <c r="D140" s="131" t="s">
        <v>192</v>
      </c>
      <c r="E140" s="132">
        <v>74871</v>
      </c>
      <c r="F140" s="41">
        <v>74871</v>
      </c>
      <c r="G140" s="41">
        <v>74871</v>
      </c>
      <c r="H140" s="41"/>
      <c r="I140" s="41"/>
      <c r="J140" s="41"/>
      <c r="K140" s="40"/>
      <c r="L140" s="40"/>
      <c r="M140" s="41"/>
      <c r="N140" s="41"/>
      <c r="O140" s="41"/>
      <c r="P140" s="41"/>
      <c r="Q140" s="32"/>
      <c r="R140" s="32"/>
    </row>
    <row r="141" spans="1:18" s="99" customFormat="1" ht="12.75">
      <c r="A141" s="129"/>
      <c r="B141" s="129"/>
      <c r="C141" s="130" t="s">
        <v>193</v>
      </c>
      <c r="D141" s="131" t="s">
        <v>194</v>
      </c>
      <c r="E141" s="132">
        <v>11927</v>
      </c>
      <c r="F141" s="41">
        <v>11927</v>
      </c>
      <c r="G141" s="41">
        <v>11927</v>
      </c>
      <c r="H141" s="41"/>
      <c r="I141" s="41"/>
      <c r="J141" s="41"/>
      <c r="K141" s="40"/>
      <c r="L141" s="40"/>
      <c r="M141" s="41"/>
      <c r="N141" s="41"/>
      <c r="O141" s="41"/>
      <c r="P141" s="41"/>
      <c r="Q141" s="32"/>
      <c r="R141" s="32"/>
    </row>
    <row r="142" spans="1:18" s="99" customFormat="1" ht="12.75">
      <c r="A142" s="129"/>
      <c r="B142" s="129"/>
      <c r="C142" s="130" t="s">
        <v>201</v>
      </c>
      <c r="D142" s="131" t="s">
        <v>195</v>
      </c>
      <c r="E142" s="132">
        <v>27500</v>
      </c>
      <c r="F142" s="41">
        <v>27500</v>
      </c>
      <c r="G142" s="41"/>
      <c r="H142" s="41">
        <v>27500</v>
      </c>
      <c r="I142" s="41"/>
      <c r="J142" s="41"/>
      <c r="K142" s="40"/>
      <c r="L142" s="40"/>
      <c r="M142" s="41"/>
      <c r="N142" s="41"/>
      <c r="O142" s="41"/>
      <c r="P142" s="41"/>
      <c r="Q142" s="32"/>
      <c r="R142" s="32"/>
    </row>
    <row r="143" spans="1:18" s="99" customFormat="1" ht="12.75">
      <c r="A143" s="129"/>
      <c r="B143" s="129"/>
      <c r="C143" s="130" t="s">
        <v>275</v>
      </c>
      <c r="D143" s="131" t="s">
        <v>276</v>
      </c>
      <c r="E143" s="132">
        <v>50000</v>
      </c>
      <c r="F143" s="41">
        <v>50000</v>
      </c>
      <c r="G143" s="41"/>
      <c r="H143" s="41">
        <v>50000</v>
      </c>
      <c r="I143" s="41"/>
      <c r="J143" s="41"/>
      <c r="K143" s="40"/>
      <c r="L143" s="40"/>
      <c r="M143" s="41"/>
      <c r="N143" s="41"/>
      <c r="O143" s="41"/>
      <c r="P143" s="41"/>
      <c r="Q143" s="32"/>
      <c r="R143" s="32"/>
    </row>
    <row r="144" spans="1:18" s="99" customFormat="1" ht="12.75">
      <c r="A144" s="129"/>
      <c r="B144" s="129"/>
      <c r="C144" s="130" t="s">
        <v>172</v>
      </c>
      <c r="D144" s="131" t="s">
        <v>173</v>
      </c>
      <c r="E144" s="132">
        <v>14000</v>
      </c>
      <c r="F144" s="41">
        <v>14000</v>
      </c>
      <c r="G144" s="41"/>
      <c r="H144" s="41">
        <v>14000</v>
      </c>
      <c r="I144" s="41"/>
      <c r="J144" s="41"/>
      <c r="K144" s="40"/>
      <c r="L144" s="40"/>
      <c r="M144" s="41"/>
      <c r="N144" s="41"/>
      <c r="O144" s="41"/>
      <c r="P144" s="41"/>
      <c r="Q144" s="32"/>
      <c r="R144" s="32"/>
    </row>
    <row r="145" spans="1:18" s="99" customFormat="1" ht="12.75">
      <c r="A145" s="129"/>
      <c r="B145" s="129"/>
      <c r="C145" s="135">
        <v>4270</v>
      </c>
      <c r="D145" s="131" t="s">
        <v>162</v>
      </c>
      <c r="E145" s="132">
        <v>2500</v>
      </c>
      <c r="F145" s="41">
        <v>2500</v>
      </c>
      <c r="G145" s="41"/>
      <c r="H145" s="41">
        <v>2500</v>
      </c>
      <c r="I145" s="41"/>
      <c r="J145" s="41"/>
      <c r="K145" s="40"/>
      <c r="L145" s="40"/>
      <c r="M145" s="41"/>
      <c r="N145" s="41"/>
      <c r="O145" s="41"/>
      <c r="P145" s="41"/>
      <c r="Q145" s="32"/>
      <c r="R145" s="32"/>
    </row>
    <row r="146" spans="1:18" s="99" customFormat="1" ht="12.75">
      <c r="A146" s="129"/>
      <c r="B146" s="129"/>
      <c r="C146" s="130" t="s">
        <v>211</v>
      </c>
      <c r="D146" s="131" t="s">
        <v>212</v>
      </c>
      <c r="E146" s="132">
        <v>200</v>
      </c>
      <c r="F146" s="41">
        <v>200</v>
      </c>
      <c r="G146" s="41"/>
      <c r="H146" s="41">
        <v>200</v>
      </c>
      <c r="I146" s="41"/>
      <c r="J146" s="41"/>
      <c r="K146" s="40"/>
      <c r="L146" s="40"/>
      <c r="M146" s="41"/>
      <c r="N146" s="41"/>
      <c r="O146" s="41"/>
      <c r="P146" s="41"/>
      <c r="Q146" s="32"/>
      <c r="R146" s="32"/>
    </row>
    <row r="147" spans="1:18" s="99" customFormat="1" ht="12.75">
      <c r="A147" s="129"/>
      <c r="B147" s="129"/>
      <c r="C147" s="130" t="s">
        <v>174</v>
      </c>
      <c r="D147" s="131" t="s">
        <v>163</v>
      </c>
      <c r="E147" s="132">
        <v>7000</v>
      </c>
      <c r="F147" s="41">
        <v>7000</v>
      </c>
      <c r="G147" s="41"/>
      <c r="H147" s="41">
        <v>7000</v>
      </c>
      <c r="I147" s="41"/>
      <c r="J147" s="41"/>
      <c r="K147" s="40"/>
      <c r="L147" s="40"/>
      <c r="M147" s="41"/>
      <c r="N147" s="41"/>
      <c r="O147" s="41"/>
      <c r="P147" s="41"/>
      <c r="Q147" s="32"/>
      <c r="R147" s="32"/>
    </row>
    <row r="148" spans="1:18" s="99" customFormat="1" ht="12.75">
      <c r="A148" s="129"/>
      <c r="B148" s="129"/>
      <c r="C148" s="130" t="s">
        <v>217</v>
      </c>
      <c r="D148" s="131" t="s">
        <v>218</v>
      </c>
      <c r="E148" s="132">
        <v>650</v>
      </c>
      <c r="F148" s="41">
        <v>650</v>
      </c>
      <c r="G148" s="41"/>
      <c r="H148" s="41">
        <v>650</v>
      </c>
      <c r="I148" s="41"/>
      <c r="J148" s="41"/>
      <c r="K148" s="40"/>
      <c r="L148" s="40"/>
      <c r="M148" s="41"/>
      <c r="N148" s="41"/>
      <c r="O148" s="41"/>
      <c r="P148" s="41"/>
      <c r="Q148" s="32"/>
      <c r="R148" s="32"/>
    </row>
    <row r="149" spans="1:18" s="99" customFormat="1" ht="12.75">
      <c r="A149" s="129"/>
      <c r="B149" s="129"/>
      <c r="C149" s="130" t="s">
        <v>219</v>
      </c>
      <c r="D149" s="131" t="s">
        <v>220</v>
      </c>
      <c r="E149" s="132">
        <v>700</v>
      </c>
      <c r="F149" s="41">
        <v>700</v>
      </c>
      <c r="G149" s="41"/>
      <c r="H149" s="41">
        <v>700</v>
      </c>
      <c r="I149" s="41"/>
      <c r="J149" s="41"/>
      <c r="K149" s="40"/>
      <c r="L149" s="40"/>
      <c r="M149" s="41"/>
      <c r="N149" s="41"/>
      <c r="O149" s="41"/>
      <c r="P149" s="41"/>
      <c r="Q149" s="32"/>
      <c r="R149" s="32"/>
    </row>
    <row r="150" spans="1:18" s="99" customFormat="1" ht="12.75">
      <c r="A150" s="129"/>
      <c r="B150" s="129"/>
      <c r="C150" s="130" t="s">
        <v>221</v>
      </c>
      <c r="D150" s="131" t="s">
        <v>222</v>
      </c>
      <c r="E150" s="132">
        <v>35024</v>
      </c>
      <c r="F150" s="41">
        <v>35024</v>
      </c>
      <c r="G150" s="41"/>
      <c r="H150" s="41">
        <v>35024</v>
      </c>
      <c r="I150" s="41"/>
      <c r="J150" s="41"/>
      <c r="K150" s="40"/>
      <c r="L150" s="40"/>
      <c r="M150" s="41"/>
      <c r="N150" s="41"/>
      <c r="O150" s="41"/>
      <c r="P150" s="41"/>
      <c r="Q150" s="32"/>
      <c r="R150" s="32"/>
    </row>
    <row r="151" spans="1:18" s="99" customFormat="1" ht="12.75">
      <c r="A151" s="129"/>
      <c r="B151" s="129"/>
      <c r="C151" s="135">
        <v>4700</v>
      </c>
      <c r="D151" s="131" t="s">
        <v>224</v>
      </c>
      <c r="E151" s="132">
        <v>450</v>
      </c>
      <c r="F151" s="41">
        <v>450</v>
      </c>
      <c r="G151" s="41"/>
      <c r="H151" s="41">
        <v>450</v>
      </c>
      <c r="I151" s="41"/>
      <c r="J151" s="41"/>
      <c r="K151" s="40"/>
      <c r="L151" s="40"/>
      <c r="M151" s="41"/>
      <c r="N151" s="41"/>
      <c r="O151" s="41"/>
      <c r="P151" s="41"/>
      <c r="Q151" s="32"/>
      <c r="R151" s="32"/>
    </row>
    <row r="152" spans="1:18" s="99" customFormat="1" ht="12.75">
      <c r="A152" s="129"/>
      <c r="B152" s="129"/>
      <c r="C152" s="135">
        <v>4740</v>
      </c>
      <c r="D152" s="131" t="s">
        <v>277</v>
      </c>
      <c r="E152" s="132">
        <v>200</v>
      </c>
      <c r="F152" s="41">
        <v>200</v>
      </c>
      <c r="G152" s="41"/>
      <c r="H152" s="41">
        <v>200</v>
      </c>
      <c r="I152" s="41"/>
      <c r="J152" s="41"/>
      <c r="K152" s="40"/>
      <c r="L152" s="40"/>
      <c r="M152" s="41"/>
      <c r="N152" s="41"/>
      <c r="O152" s="41"/>
      <c r="P152" s="41"/>
      <c r="Q152" s="32"/>
      <c r="R152" s="32"/>
    </row>
    <row r="153" spans="1:18" s="99" customFormat="1" ht="12.75">
      <c r="A153" s="129"/>
      <c r="B153" s="129"/>
      <c r="C153" s="135">
        <v>6050</v>
      </c>
      <c r="D153" s="131" t="s">
        <v>146</v>
      </c>
      <c r="E153" s="132">
        <v>1500000</v>
      </c>
      <c r="F153" s="41"/>
      <c r="G153" s="41"/>
      <c r="H153" s="41"/>
      <c r="I153" s="41"/>
      <c r="J153" s="41"/>
      <c r="K153" s="40"/>
      <c r="L153" s="40"/>
      <c r="M153" s="41"/>
      <c r="N153" s="41">
        <v>1500000</v>
      </c>
      <c r="O153" s="41">
        <v>1500000</v>
      </c>
      <c r="P153" s="41"/>
      <c r="Q153" s="32"/>
      <c r="R153" s="32"/>
    </row>
    <row r="154" spans="1:18" s="128" customFormat="1" ht="12.75">
      <c r="A154" s="122"/>
      <c r="B154" s="122" t="s">
        <v>278</v>
      </c>
      <c r="C154" s="123" t="s">
        <v>279</v>
      </c>
      <c r="D154" s="124" t="s">
        <v>280</v>
      </c>
      <c r="E154" s="125">
        <f>SUM(E155:E170)</f>
        <v>1900110</v>
      </c>
      <c r="F154" s="30">
        <f>SUM(F155:F170)</f>
        <v>1900110</v>
      </c>
      <c r="G154" s="30">
        <f>SUM(G155:G170)</f>
        <v>1502934</v>
      </c>
      <c r="H154" s="30">
        <f>SUM(H155:H170)</f>
        <v>313389</v>
      </c>
      <c r="I154" s="30"/>
      <c r="J154" s="30">
        <f>SUM(J155:J170)</f>
        <v>83787</v>
      </c>
      <c r="K154" s="8"/>
      <c r="L154" s="8"/>
      <c r="M154" s="30"/>
      <c r="N154" s="30"/>
      <c r="O154" s="30"/>
      <c r="P154" s="30"/>
      <c r="Q154" s="149"/>
      <c r="R154" s="149"/>
    </row>
    <row r="155" spans="1:18" s="99" customFormat="1" ht="12.75">
      <c r="A155" s="129"/>
      <c r="B155" s="129"/>
      <c r="C155" s="130" t="s">
        <v>266</v>
      </c>
      <c r="D155" s="131" t="s">
        <v>206</v>
      </c>
      <c r="E155" s="132">
        <v>83787</v>
      </c>
      <c r="F155" s="41">
        <v>83787</v>
      </c>
      <c r="G155" s="41"/>
      <c r="H155" s="41"/>
      <c r="I155" s="41"/>
      <c r="J155" s="41">
        <v>83787</v>
      </c>
      <c r="K155" s="40"/>
      <c r="L155" s="40"/>
      <c r="M155" s="41"/>
      <c r="N155" s="41"/>
      <c r="O155" s="41"/>
      <c r="P155" s="41"/>
      <c r="Q155" s="32"/>
      <c r="R155" s="32"/>
    </row>
    <row r="156" spans="1:18" s="99" customFormat="1" ht="12.75">
      <c r="A156" s="129"/>
      <c r="B156" s="129"/>
      <c r="C156" s="130" t="s">
        <v>187</v>
      </c>
      <c r="D156" s="131" t="s">
        <v>188</v>
      </c>
      <c r="E156" s="132">
        <v>1175832</v>
      </c>
      <c r="F156" s="41">
        <v>1175832</v>
      </c>
      <c r="G156" s="41">
        <v>1175832</v>
      </c>
      <c r="H156" s="41"/>
      <c r="I156" s="41"/>
      <c r="J156" s="41"/>
      <c r="K156" s="40"/>
      <c r="L156" s="40"/>
      <c r="M156" s="41"/>
      <c r="N156" s="41"/>
      <c r="O156" s="41"/>
      <c r="P156" s="41"/>
      <c r="Q156" s="32"/>
      <c r="R156" s="32"/>
    </row>
    <row r="157" spans="1:18" s="99" customFormat="1" ht="12.75">
      <c r="A157" s="129"/>
      <c r="B157" s="129"/>
      <c r="C157" s="130" t="s">
        <v>189</v>
      </c>
      <c r="D157" s="131" t="s">
        <v>190</v>
      </c>
      <c r="E157" s="132">
        <v>89717</v>
      </c>
      <c r="F157" s="41">
        <v>89717</v>
      </c>
      <c r="G157" s="41">
        <v>89717</v>
      </c>
      <c r="H157" s="41"/>
      <c r="I157" s="41"/>
      <c r="J157" s="41"/>
      <c r="K157" s="40"/>
      <c r="L157" s="40"/>
      <c r="M157" s="41"/>
      <c r="N157" s="41"/>
      <c r="O157" s="41"/>
      <c r="P157" s="41"/>
      <c r="Q157" s="32"/>
      <c r="R157" s="32"/>
    </row>
    <row r="158" spans="1:18" s="99" customFormat="1" ht="12.75">
      <c r="A158" s="129"/>
      <c r="B158" s="129"/>
      <c r="C158" s="130" t="s">
        <v>191</v>
      </c>
      <c r="D158" s="131" t="s">
        <v>192</v>
      </c>
      <c r="E158" s="132">
        <v>204415</v>
      </c>
      <c r="F158" s="41">
        <v>204415</v>
      </c>
      <c r="G158" s="41">
        <v>204415</v>
      </c>
      <c r="H158" s="41"/>
      <c r="I158" s="41"/>
      <c r="J158" s="41"/>
      <c r="K158" s="40"/>
      <c r="L158" s="40"/>
      <c r="M158" s="41"/>
      <c r="N158" s="41"/>
      <c r="O158" s="41"/>
      <c r="P158" s="41"/>
      <c r="Q158" s="32"/>
      <c r="R158" s="32"/>
    </row>
    <row r="159" spans="1:18" s="99" customFormat="1" ht="12.75">
      <c r="A159" s="129"/>
      <c r="B159" s="129"/>
      <c r="C159" s="130" t="s">
        <v>193</v>
      </c>
      <c r="D159" s="131" t="s">
        <v>194</v>
      </c>
      <c r="E159" s="132">
        <v>32970</v>
      </c>
      <c r="F159" s="41">
        <v>32970</v>
      </c>
      <c r="G159" s="41">
        <v>32970</v>
      </c>
      <c r="H159" s="41"/>
      <c r="I159" s="41"/>
      <c r="J159" s="41"/>
      <c r="K159" s="40"/>
      <c r="L159" s="40"/>
      <c r="M159" s="41"/>
      <c r="N159" s="41"/>
      <c r="O159" s="41"/>
      <c r="P159" s="41"/>
      <c r="Q159" s="32"/>
      <c r="R159" s="32"/>
    </row>
    <row r="160" spans="1:18" s="99" customFormat="1" ht="12.75">
      <c r="A160" s="129"/>
      <c r="B160" s="129"/>
      <c r="C160" s="130" t="s">
        <v>201</v>
      </c>
      <c r="D160" s="131" t="s">
        <v>195</v>
      </c>
      <c r="E160" s="132">
        <v>14000</v>
      </c>
      <c r="F160" s="41">
        <v>14000</v>
      </c>
      <c r="G160" s="41"/>
      <c r="H160" s="41">
        <v>14000</v>
      </c>
      <c r="I160" s="41"/>
      <c r="J160" s="41"/>
      <c r="K160" s="40"/>
      <c r="L160" s="40"/>
      <c r="M160" s="41"/>
      <c r="N160" s="41"/>
      <c r="O160" s="41"/>
      <c r="P160" s="41"/>
      <c r="Q160" s="32"/>
      <c r="R160" s="32"/>
    </row>
    <row r="161" spans="1:18" s="99" customFormat="1" ht="12.75">
      <c r="A161" s="129"/>
      <c r="B161" s="129"/>
      <c r="C161" s="130" t="s">
        <v>267</v>
      </c>
      <c r="D161" s="131" t="s">
        <v>268</v>
      </c>
      <c r="E161" s="132">
        <v>3000</v>
      </c>
      <c r="F161" s="41">
        <v>3000</v>
      </c>
      <c r="G161" s="41"/>
      <c r="H161" s="41">
        <v>3000</v>
      </c>
      <c r="I161" s="41"/>
      <c r="J161" s="41"/>
      <c r="K161" s="40"/>
      <c r="L161" s="40"/>
      <c r="M161" s="41"/>
      <c r="N161" s="41"/>
      <c r="O161" s="41"/>
      <c r="P161" s="41"/>
      <c r="Q161" s="32"/>
      <c r="R161" s="32"/>
    </row>
    <row r="162" spans="1:18" s="99" customFormat="1" ht="12.75">
      <c r="A162" s="129"/>
      <c r="B162" s="129"/>
      <c r="C162" s="130" t="s">
        <v>172</v>
      </c>
      <c r="D162" s="131" t="s">
        <v>173</v>
      </c>
      <c r="E162" s="132">
        <v>98500</v>
      </c>
      <c r="F162" s="41">
        <v>98500</v>
      </c>
      <c r="G162" s="41"/>
      <c r="H162" s="41">
        <v>98500</v>
      </c>
      <c r="I162" s="41"/>
      <c r="J162" s="41"/>
      <c r="K162" s="40"/>
      <c r="L162" s="40"/>
      <c r="M162" s="41"/>
      <c r="N162" s="41"/>
      <c r="O162" s="41"/>
      <c r="P162" s="41"/>
      <c r="Q162" s="32"/>
      <c r="R162" s="32"/>
    </row>
    <row r="163" spans="1:18" s="99" customFormat="1" ht="12.75">
      <c r="A163" s="129"/>
      <c r="B163" s="129"/>
      <c r="C163" s="130" t="s">
        <v>161</v>
      </c>
      <c r="D163" s="131" t="s">
        <v>162</v>
      </c>
      <c r="E163" s="132">
        <v>100000</v>
      </c>
      <c r="F163" s="41">
        <v>100000</v>
      </c>
      <c r="G163" s="41"/>
      <c r="H163" s="41">
        <v>100000</v>
      </c>
      <c r="I163" s="41"/>
      <c r="J163" s="41"/>
      <c r="K163" s="40"/>
      <c r="L163" s="40"/>
      <c r="M163" s="41"/>
      <c r="N163" s="41"/>
      <c r="O163" s="41"/>
      <c r="P163" s="41"/>
      <c r="Q163" s="32"/>
      <c r="R163" s="32"/>
    </row>
    <row r="164" spans="1:18" s="99" customFormat="1" ht="12.75">
      <c r="A164" s="129"/>
      <c r="B164" s="129"/>
      <c r="C164" s="130" t="s">
        <v>211</v>
      </c>
      <c r="D164" s="131" t="s">
        <v>212</v>
      </c>
      <c r="E164" s="132">
        <v>550</v>
      </c>
      <c r="F164" s="41">
        <v>550</v>
      </c>
      <c r="G164" s="41"/>
      <c r="H164" s="41">
        <v>550</v>
      </c>
      <c r="I164" s="41"/>
      <c r="J164" s="41"/>
      <c r="K164" s="40"/>
      <c r="L164" s="40"/>
      <c r="M164" s="41"/>
      <c r="N164" s="41"/>
      <c r="O164" s="41"/>
      <c r="P164" s="41"/>
      <c r="Q164" s="32"/>
      <c r="R164" s="32"/>
    </row>
    <row r="165" spans="1:18" s="99" customFormat="1" ht="12.75">
      <c r="A165" s="129"/>
      <c r="B165" s="129"/>
      <c r="C165" s="130" t="s">
        <v>174</v>
      </c>
      <c r="D165" s="131" t="s">
        <v>163</v>
      </c>
      <c r="E165" s="132">
        <v>13000</v>
      </c>
      <c r="F165" s="41">
        <v>13000</v>
      </c>
      <c r="G165" s="41"/>
      <c r="H165" s="41">
        <v>13000</v>
      </c>
      <c r="I165" s="41"/>
      <c r="J165" s="41"/>
      <c r="K165" s="40"/>
      <c r="L165" s="40"/>
      <c r="M165" s="41"/>
      <c r="N165" s="41"/>
      <c r="O165" s="41"/>
      <c r="P165" s="41"/>
      <c r="Q165" s="32"/>
      <c r="R165" s="32"/>
    </row>
    <row r="166" spans="1:18" s="99" customFormat="1" ht="12.75">
      <c r="A166" s="129"/>
      <c r="B166" s="129"/>
      <c r="C166" s="130" t="s">
        <v>217</v>
      </c>
      <c r="D166" s="131" t="s">
        <v>218</v>
      </c>
      <c r="E166" s="132">
        <v>3300</v>
      </c>
      <c r="F166" s="41">
        <v>3300</v>
      </c>
      <c r="G166" s="41"/>
      <c r="H166" s="41">
        <v>3300</v>
      </c>
      <c r="I166" s="41"/>
      <c r="J166" s="41"/>
      <c r="K166" s="40"/>
      <c r="L166" s="40"/>
      <c r="M166" s="41"/>
      <c r="N166" s="41"/>
      <c r="O166" s="41"/>
      <c r="P166" s="41"/>
      <c r="Q166" s="32"/>
      <c r="R166" s="32"/>
    </row>
    <row r="167" spans="1:18" s="99" customFormat="1" ht="12.75">
      <c r="A167" s="129"/>
      <c r="B167" s="129"/>
      <c r="C167" s="130" t="s">
        <v>219</v>
      </c>
      <c r="D167" s="131" t="s">
        <v>220</v>
      </c>
      <c r="E167" s="132">
        <v>2500</v>
      </c>
      <c r="F167" s="41">
        <v>2500</v>
      </c>
      <c r="G167" s="41"/>
      <c r="H167" s="41">
        <v>2500</v>
      </c>
      <c r="I167" s="41"/>
      <c r="J167" s="41"/>
      <c r="K167" s="40"/>
      <c r="L167" s="40"/>
      <c r="M167" s="41"/>
      <c r="N167" s="41"/>
      <c r="O167" s="41"/>
      <c r="P167" s="41"/>
      <c r="Q167" s="32"/>
      <c r="R167" s="32"/>
    </row>
    <row r="168" spans="1:18" s="99" customFormat="1" ht="12.75">
      <c r="A168" s="129"/>
      <c r="B168" s="129"/>
      <c r="C168" s="130" t="s">
        <v>221</v>
      </c>
      <c r="D168" s="131" t="s">
        <v>222</v>
      </c>
      <c r="E168" s="132">
        <v>77339</v>
      </c>
      <c r="F168" s="41">
        <v>77339</v>
      </c>
      <c r="G168" s="41"/>
      <c r="H168" s="41">
        <v>77339</v>
      </c>
      <c r="I168" s="41"/>
      <c r="J168" s="41"/>
      <c r="K168" s="40"/>
      <c r="L168" s="40"/>
      <c r="M168" s="41"/>
      <c r="N168" s="41"/>
      <c r="O168" s="41"/>
      <c r="P168" s="41"/>
      <c r="Q168" s="32"/>
      <c r="R168" s="32"/>
    </row>
    <row r="169" spans="1:18" s="99" customFormat="1" ht="12.75">
      <c r="A169" s="129"/>
      <c r="B169" s="129"/>
      <c r="C169" s="135">
        <v>4700</v>
      </c>
      <c r="D169" s="131" t="s">
        <v>224</v>
      </c>
      <c r="E169" s="132">
        <v>600</v>
      </c>
      <c r="F169" s="41">
        <v>600</v>
      </c>
      <c r="G169" s="41"/>
      <c r="H169" s="41">
        <v>600</v>
      </c>
      <c r="I169" s="41"/>
      <c r="J169" s="41"/>
      <c r="K169" s="40"/>
      <c r="L169" s="40"/>
      <c r="M169" s="41"/>
      <c r="N169" s="41"/>
      <c r="O169" s="41"/>
      <c r="P169" s="41"/>
      <c r="Q169" s="32"/>
      <c r="R169" s="32"/>
    </row>
    <row r="170" spans="1:18" s="99" customFormat="1" ht="12.75">
      <c r="A170" s="129"/>
      <c r="B170" s="129"/>
      <c r="C170" s="130" t="s">
        <v>225</v>
      </c>
      <c r="D170" s="131" t="s">
        <v>226</v>
      </c>
      <c r="E170" s="132">
        <v>600</v>
      </c>
      <c r="F170" s="41">
        <v>600</v>
      </c>
      <c r="G170" s="41"/>
      <c r="H170" s="41">
        <v>600</v>
      </c>
      <c r="I170" s="41"/>
      <c r="J170" s="41"/>
      <c r="K170" s="40"/>
      <c r="L170" s="40"/>
      <c r="M170" s="41"/>
      <c r="N170" s="41"/>
      <c r="O170" s="41"/>
      <c r="P170" s="41"/>
      <c r="Q170" s="32"/>
      <c r="R170" s="32"/>
    </row>
    <row r="171" spans="1:18" s="128" customFormat="1" ht="12.75">
      <c r="A171" s="122"/>
      <c r="B171" s="122" t="s">
        <v>281</v>
      </c>
      <c r="C171" s="123"/>
      <c r="D171" s="124" t="s">
        <v>282</v>
      </c>
      <c r="E171" s="125">
        <f>SUM(E172:E180)</f>
        <v>369278</v>
      </c>
      <c r="F171" s="30">
        <f>SUM(F172:F180)</f>
        <v>369278</v>
      </c>
      <c r="G171" s="30">
        <f>SUM(G172:G180)</f>
        <v>55719</v>
      </c>
      <c r="H171" s="30">
        <f>SUM(H172:H180)</f>
        <v>313409</v>
      </c>
      <c r="I171" s="30"/>
      <c r="J171" s="30">
        <f>SUM(J172:J180)</f>
        <v>150</v>
      </c>
      <c r="K171" s="8"/>
      <c r="L171" s="8"/>
      <c r="M171" s="30"/>
      <c r="N171" s="30"/>
      <c r="O171" s="30"/>
      <c r="P171" s="30"/>
      <c r="Q171" s="149"/>
      <c r="R171" s="149"/>
    </row>
    <row r="172" spans="1:18" s="99" customFormat="1" ht="12.75">
      <c r="A172" s="129"/>
      <c r="B172" s="129"/>
      <c r="C172" s="130" t="s">
        <v>266</v>
      </c>
      <c r="D172" s="131" t="s">
        <v>206</v>
      </c>
      <c r="E172" s="132">
        <v>150</v>
      </c>
      <c r="F172" s="41">
        <v>150</v>
      </c>
      <c r="G172" s="41"/>
      <c r="H172" s="41"/>
      <c r="I172" s="41"/>
      <c r="J172" s="41">
        <v>150</v>
      </c>
      <c r="K172" s="40"/>
      <c r="L172" s="40"/>
      <c r="M172" s="41"/>
      <c r="N172" s="41"/>
      <c r="O172" s="41"/>
      <c r="P172" s="41"/>
      <c r="Q172" s="32"/>
      <c r="R172" s="32"/>
    </row>
    <row r="173" spans="1:18" s="99" customFormat="1" ht="12.75">
      <c r="A173" s="129"/>
      <c r="B173" s="129"/>
      <c r="C173" s="130" t="s">
        <v>187</v>
      </c>
      <c r="D173" s="131" t="s">
        <v>188</v>
      </c>
      <c r="E173" s="132">
        <v>43931</v>
      </c>
      <c r="F173" s="41">
        <v>43931</v>
      </c>
      <c r="G173" s="41">
        <v>43931</v>
      </c>
      <c r="H173" s="41"/>
      <c r="I173" s="41"/>
      <c r="J173" s="41"/>
      <c r="K173" s="40"/>
      <c r="L173" s="40"/>
      <c r="M173" s="41"/>
      <c r="N173" s="41"/>
      <c r="O173" s="41"/>
      <c r="P173" s="41"/>
      <c r="Q173" s="32"/>
      <c r="R173" s="32"/>
    </row>
    <row r="174" spans="1:18" s="99" customFormat="1" ht="12.75">
      <c r="A174" s="129"/>
      <c r="B174" s="129"/>
      <c r="C174" s="130" t="s">
        <v>189</v>
      </c>
      <c r="D174" s="131" t="s">
        <v>190</v>
      </c>
      <c r="E174" s="132">
        <v>3137</v>
      </c>
      <c r="F174" s="41">
        <v>3137</v>
      </c>
      <c r="G174" s="41">
        <v>3137</v>
      </c>
      <c r="H174" s="41"/>
      <c r="I174" s="41"/>
      <c r="J174" s="41"/>
      <c r="K174" s="40"/>
      <c r="L174" s="40"/>
      <c r="M174" s="41"/>
      <c r="N174" s="41"/>
      <c r="O174" s="41"/>
      <c r="P174" s="41"/>
      <c r="Q174" s="32"/>
      <c r="R174" s="32"/>
    </row>
    <row r="175" spans="1:18" s="99" customFormat="1" ht="12.75">
      <c r="A175" s="129"/>
      <c r="B175" s="129"/>
      <c r="C175" s="130" t="s">
        <v>191</v>
      </c>
      <c r="D175" s="131" t="s">
        <v>192</v>
      </c>
      <c r="E175" s="132">
        <v>7498</v>
      </c>
      <c r="F175" s="41">
        <v>7498</v>
      </c>
      <c r="G175" s="41">
        <v>7498</v>
      </c>
      <c r="H175" s="41"/>
      <c r="I175" s="41"/>
      <c r="J175" s="41"/>
      <c r="K175" s="40"/>
      <c r="L175" s="40"/>
      <c r="M175" s="41"/>
      <c r="N175" s="41"/>
      <c r="O175" s="41"/>
      <c r="P175" s="41"/>
      <c r="Q175" s="32"/>
      <c r="R175" s="32"/>
    </row>
    <row r="176" spans="1:18" s="99" customFormat="1" ht="12.75">
      <c r="A176" s="129"/>
      <c r="B176" s="129"/>
      <c r="C176" s="130" t="s">
        <v>193</v>
      </c>
      <c r="D176" s="131" t="s">
        <v>194</v>
      </c>
      <c r="E176" s="132">
        <v>1153</v>
      </c>
      <c r="F176" s="41">
        <v>1153</v>
      </c>
      <c r="G176" s="41">
        <v>1153</v>
      </c>
      <c r="H176" s="41"/>
      <c r="I176" s="41"/>
      <c r="J176" s="41"/>
      <c r="K176" s="40"/>
      <c r="L176" s="40"/>
      <c r="M176" s="41"/>
      <c r="N176" s="41"/>
      <c r="O176" s="41"/>
      <c r="P176" s="41"/>
      <c r="Q176" s="32"/>
      <c r="R176" s="32"/>
    </row>
    <row r="177" spans="1:18" s="99" customFormat="1" ht="12.75">
      <c r="A177" s="129"/>
      <c r="B177" s="129"/>
      <c r="C177" s="130" t="s">
        <v>201</v>
      </c>
      <c r="D177" s="131" t="s">
        <v>195</v>
      </c>
      <c r="E177" s="132">
        <v>31500</v>
      </c>
      <c r="F177" s="41">
        <v>31500</v>
      </c>
      <c r="G177" s="41"/>
      <c r="H177" s="41">
        <v>31500</v>
      </c>
      <c r="I177" s="41"/>
      <c r="J177" s="41"/>
      <c r="K177" s="40"/>
      <c r="L177" s="40"/>
      <c r="M177" s="41"/>
      <c r="N177" s="41"/>
      <c r="O177" s="41"/>
      <c r="P177" s="41"/>
      <c r="Q177" s="32"/>
      <c r="R177" s="32"/>
    </row>
    <row r="178" spans="1:18" s="99" customFormat="1" ht="12.75">
      <c r="A178" s="129"/>
      <c r="B178" s="129"/>
      <c r="C178" s="130" t="s">
        <v>174</v>
      </c>
      <c r="D178" s="131" t="s">
        <v>163</v>
      </c>
      <c r="E178" s="132">
        <v>275000</v>
      </c>
      <c r="F178" s="41">
        <v>275000</v>
      </c>
      <c r="G178" s="41"/>
      <c r="H178" s="41">
        <v>275000</v>
      </c>
      <c r="I178" s="41"/>
      <c r="J178" s="41"/>
      <c r="K178" s="40"/>
      <c r="L178" s="40"/>
      <c r="M178" s="41"/>
      <c r="N178" s="41"/>
      <c r="O178" s="41"/>
      <c r="P178" s="41"/>
      <c r="Q178" s="32"/>
      <c r="R178" s="32"/>
    </row>
    <row r="179" spans="1:18" s="99" customFormat="1" ht="12.75">
      <c r="A179" s="129"/>
      <c r="B179" s="129"/>
      <c r="C179" s="130" t="s">
        <v>202</v>
      </c>
      <c r="D179" s="131" t="s">
        <v>203</v>
      </c>
      <c r="E179" s="132">
        <v>4635</v>
      </c>
      <c r="F179" s="41">
        <v>4635</v>
      </c>
      <c r="G179" s="41"/>
      <c r="H179" s="41">
        <v>4635</v>
      </c>
      <c r="I179" s="41"/>
      <c r="J179" s="41"/>
      <c r="K179" s="40"/>
      <c r="L179" s="40"/>
      <c r="M179" s="41"/>
      <c r="N179" s="41"/>
      <c r="O179" s="41"/>
      <c r="P179" s="41"/>
      <c r="Q179" s="32"/>
      <c r="R179" s="32"/>
    </row>
    <row r="180" spans="1:18" s="99" customFormat="1" ht="12.75">
      <c r="A180" s="129"/>
      <c r="B180" s="129"/>
      <c r="C180" s="130" t="s">
        <v>221</v>
      </c>
      <c r="D180" s="131" t="s">
        <v>222</v>
      </c>
      <c r="E180" s="132">
        <v>2274</v>
      </c>
      <c r="F180" s="41">
        <v>2274</v>
      </c>
      <c r="G180" s="41"/>
      <c r="H180" s="41">
        <v>2274</v>
      </c>
      <c r="I180" s="41"/>
      <c r="J180" s="41"/>
      <c r="K180" s="40"/>
      <c r="L180" s="40"/>
      <c r="M180" s="41"/>
      <c r="N180" s="41"/>
      <c r="O180" s="41"/>
      <c r="P180" s="41"/>
      <c r="Q180" s="32"/>
      <c r="R180" s="32"/>
    </row>
    <row r="181" spans="1:18" s="128" customFormat="1" ht="12.75">
      <c r="A181" s="122"/>
      <c r="B181" s="122" t="s">
        <v>283</v>
      </c>
      <c r="C181" s="123"/>
      <c r="D181" s="124" t="s">
        <v>284</v>
      </c>
      <c r="E181" s="125">
        <f>SUM(E182:E194)</f>
        <v>272014</v>
      </c>
      <c r="F181" s="30">
        <f>SUM(F182:F194)</f>
        <v>272014</v>
      </c>
      <c r="G181" s="30">
        <f>SUM(G182:G194)</f>
        <v>247214</v>
      </c>
      <c r="H181" s="30">
        <f>SUM(H182:H194)</f>
        <v>23800</v>
      </c>
      <c r="I181" s="30"/>
      <c r="J181" s="30">
        <f>SUM(J182:J194)</f>
        <v>1000</v>
      </c>
      <c r="K181" s="8"/>
      <c r="L181" s="8"/>
      <c r="M181" s="30"/>
      <c r="N181" s="30"/>
      <c r="O181" s="30"/>
      <c r="P181" s="30"/>
      <c r="Q181" s="149"/>
      <c r="R181" s="149"/>
    </row>
    <row r="182" spans="1:18" s="99" customFormat="1" ht="12.75">
      <c r="A182" s="129"/>
      <c r="B182" s="129"/>
      <c r="C182" s="130" t="s">
        <v>266</v>
      </c>
      <c r="D182" s="131" t="s">
        <v>206</v>
      </c>
      <c r="E182" s="132">
        <v>1000</v>
      </c>
      <c r="F182" s="41">
        <v>1000</v>
      </c>
      <c r="G182" s="41"/>
      <c r="H182" s="41"/>
      <c r="I182" s="41"/>
      <c r="J182" s="41">
        <v>1000</v>
      </c>
      <c r="K182" s="40"/>
      <c r="L182" s="40"/>
      <c r="M182" s="41"/>
      <c r="N182" s="41"/>
      <c r="O182" s="41"/>
      <c r="P182" s="41"/>
      <c r="Q182" s="32"/>
      <c r="R182" s="32"/>
    </row>
    <row r="183" spans="1:18" s="99" customFormat="1" ht="12.75">
      <c r="A183" s="129"/>
      <c r="B183" s="129"/>
      <c r="C183" s="130" t="s">
        <v>187</v>
      </c>
      <c r="D183" s="131" t="s">
        <v>188</v>
      </c>
      <c r="E183" s="132">
        <v>195818</v>
      </c>
      <c r="F183" s="41">
        <v>195818</v>
      </c>
      <c r="G183" s="41">
        <v>195818</v>
      </c>
      <c r="H183" s="41"/>
      <c r="I183" s="41"/>
      <c r="J183" s="41"/>
      <c r="K183" s="40"/>
      <c r="L183" s="40"/>
      <c r="M183" s="41"/>
      <c r="N183" s="41"/>
      <c r="O183" s="41"/>
      <c r="P183" s="41"/>
      <c r="Q183" s="32"/>
      <c r="R183" s="32"/>
    </row>
    <row r="184" spans="1:18" s="99" customFormat="1" ht="12.75">
      <c r="A184" s="129"/>
      <c r="B184" s="129"/>
      <c r="C184" s="130" t="s">
        <v>189</v>
      </c>
      <c r="D184" s="131" t="s">
        <v>190</v>
      </c>
      <c r="E184" s="132">
        <v>14340</v>
      </c>
      <c r="F184" s="41">
        <v>14340</v>
      </c>
      <c r="G184" s="41">
        <v>14340</v>
      </c>
      <c r="H184" s="41"/>
      <c r="I184" s="41"/>
      <c r="J184" s="41"/>
      <c r="K184" s="40"/>
      <c r="L184" s="40"/>
      <c r="M184" s="41"/>
      <c r="N184" s="41"/>
      <c r="O184" s="41"/>
      <c r="P184" s="41"/>
      <c r="Q184" s="32"/>
      <c r="R184" s="32"/>
    </row>
    <row r="185" spans="1:18" s="99" customFormat="1" ht="12.75">
      <c r="A185" s="129"/>
      <c r="B185" s="129"/>
      <c r="C185" s="130" t="s">
        <v>191</v>
      </c>
      <c r="D185" s="131" t="s">
        <v>192</v>
      </c>
      <c r="E185" s="132">
        <v>32117</v>
      </c>
      <c r="F185" s="41">
        <v>32117</v>
      </c>
      <c r="G185" s="41">
        <v>32117</v>
      </c>
      <c r="H185" s="41"/>
      <c r="I185" s="41"/>
      <c r="J185" s="41"/>
      <c r="K185" s="40"/>
      <c r="L185" s="40"/>
      <c r="M185" s="41"/>
      <c r="N185" s="41"/>
      <c r="O185" s="41"/>
      <c r="P185" s="41"/>
      <c r="Q185" s="32"/>
      <c r="R185" s="32"/>
    </row>
    <row r="186" spans="1:18" s="99" customFormat="1" ht="12.75">
      <c r="A186" s="129"/>
      <c r="B186" s="129"/>
      <c r="C186" s="130" t="s">
        <v>193</v>
      </c>
      <c r="D186" s="131" t="s">
        <v>194</v>
      </c>
      <c r="E186" s="132">
        <v>4939</v>
      </c>
      <c r="F186" s="41">
        <v>4939</v>
      </c>
      <c r="G186" s="41">
        <v>4939</v>
      </c>
      <c r="H186" s="41"/>
      <c r="I186" s="41"/>
      <c r="J186" s="41"/>
      <c r="K186" s="40"/>
      <c r="L186" s="40"/>
      <c r="M186" s="41"/>
      <c r="N186" s="41"/>
      <c r="O186" s="41"/>
      <c r="P186" s="41"/>
      <c r="Q186" s="32"/>
      <c r="R186" s="32"/>
    </row>
    <row r="187" spans="1:18" s="99" customFormat="1" ht="12.75">
      <c r="A187" s="129"/>
      <c r="B187" s="129"/>
      <c r="C187" s="130" t="s">
        <v>201</v>
      </c>
      <c r="D187" s="131" t="s">
        <v>195</v>
      </c>
      <c r="E187" s="132">
        <v>5000</v>
      </c>
      <c r="F187" s="41">
        <v>5000</v>
      </c>
      <c r="G187" s="41"/>
      <c r="H187" s="41">
        <v>5000</v>
      </c>
      <c r="I187" s="41"/>
      <c r="J187" s="41"/>
      <c r="K187" s="40"/>
      <c r="L187" s="40"/>
      <c r="M187" s="41"/>
      <c r="N187" s="41"/>
      <c r="O187" s="41"/>
      <c r="P187" s="41"/>
      <c r="Q187" s="32"/>
      <c r="R187" s="32"/>
    </row>
    <row r="188" spans="1:18" s="99" customFormat="1" ht="12.75">
      <c r="A188" s="129"/>
      <c r="B188" s="129"/>
      <c r="C188" s="130" t="s">
        <v>174</v>
      </c>
      <c r="D188" s="131" t="s">
        <v>163</v>
      </c>
      <c r="E188" s="132">
        <v>2300</v>
      </c>
      <c r="F188" s="41">
        <v>2300</v>
      </c>
      <c r="G188" s="41"/>
      <c r="H188" s="41">
        <v>2300</v>
      </c>
      <c r="I188" s="41"/>
      <c r="J188" s="41"/>
      <c r="K188" s="40"/>
      <c r="L188" s="40"/>
      <c r="M188" s="41"/>
      <c r="N188" s="41"/>
      <c r="O188" s="41"/>
      <c r="P188" s="41"/>
      <c r="Q188" s="32"/>
      <c r="R188" s="32"/>
    </row>
    <row r="189" spans="1:18" s="99" customFormat="1" ht="12.75">
      <c r="A189" s="129"/>
      <c r="B189" s="129"/>
      <c r="C189" s="130" t="s">
        <v>217</v>
      </c>
      <c r="D189" s="131" t="s">
        <v>218</v>
      </c>
      <c r="E189" s="132">
        <v>2000</v>
      </c>
      <c r="F189" s="41">
        <v>2000</v>
      </c>
      <c r="G189" s="41"/>
      <c r="H189" s="41">
        <v>2000</v>
      </c>
      <c r="I189" s="41"/>
      <c r="J189" s="41"/>
      <c r="K189" s="40"/>
      <c r="L189" s="40"/>
      <c r="M189" s="41"/>
      <c r="N189" s="41"/>
      <c r="O189" s="41"/>
      <c r="P189" s="41"/>
      <c r="Q189" s="32"/>
      <c r="R189" s="32"/>
    </row>
    <row r="190" spans="1:18" s="99" customFormat="1" ht="12.75">
      <c r="A190" s="129"/>
      <c r="B190" s="129"/>
      <c r="C190" s="130" t="s">
        <v>219</v>
      </c>
      <c r="D190" s="131" t="s">
        <v>220</v>
      </c>
      <c r="E190" s="132">
        <v>3500</v>
      </c>
      <c r="F190" s="41">
        <v>3500</v>
      </c>
      <c r="G190" s="41"/>
      <c r="H190" s="41">
        <v>3500</v>
      </c>
      <c r="I190" s="41"/>
      <c r="J190" s="41"/>
      <c r="K190" s="40"/>
      <c r="L190" s="40"/>
      <c r="M190" s="41"/>
      <c r="N190" s="41"/>
      <c r="O190" s="41"/>
      <c r="P190" s="41"/>
      <c r="Q190" s="32"/>
      <c r="R190" s="32"/>
    </row>
    <row r="191" spans="1:18" s="99" customFormat="1" ht="12.75">
      <c r="A191" s="129"/>
      <c r="B191" s="129"/>
      <c r="C191" s="130" t="s">
        <v>221</v>
      </c>
      <c r="D191" s="131" t="s">
        <v>222</v>
      </c>
      <c r="E191" s="132">
        <v>5600</v>
      </c>
      <c r="F191" s="41">
        <v>5600</v>
      </c>
      <c r="G191" s="41"/>
      <c r="H191" s="41">
        <v>5600</v>
      </c>
      <c r="I191" s="41"/>
      <c r="J191" s="41"/>
      <c r="K191" s="40"/>
      <c r="L191" s="40"/>
      <c r="M191" s="41"/>
      <c r="N191" s="41"/>
      <c r="O191" s="41"/>
      <c r="P191" s="41"/>
      <c r="Q191" s="32"/>
      <c r="R191" s="32"/>
    </row>
    <row r="192" spans="1:18" s="99" customFormat="1" ht="12.75">
      <c r="A192" s="129"/>
      <c r="B192" s="129"/>
      <c r="C192" s="130" t="s">
        <v>223</v>
      </c>
      <c r="D192" s="131" t="s">
        <v>224</v>
      </c>
      <c r="E192" s="132">
        <v>2700</v>
      </c>
      <c r="F192" s="41">
        <v>2700</v>
      </c>
      <c r="G192" s="41"/>
      <c r="H192" s="41">
        <v>2700</v>
      </c>
      <c r="I192" s="41"/>
      <c r="J192" s="41"/>
      <c r="K192" s="40"/>
      <c r="L192" s="40"/>
      <c r="M192" s="41"/>
      <c r="N192" s="41"/>
      <c r="O192" s="41"/>
      <c r="P192" s="41"/>
      <c r="Q192" s="32"/>
      <c r="R192" s="32"/>
    </row>
    <row r="193" spans="1:18" s="99" customFormat="1" ht="12.75">
      <c r="A193" s="129"/>
      <c r="B193" s="129"/>
      <c r="C193" s="135">
        <v>4750</v>
      </c>
      <c r="D193" s="131" t="s">
        <v>196</v>
      </c>
      <c r="E193" s="132">
        <v>1900</v>
      </c>
      <c r="F193" s="41">
        <v>1900</v>
      </c>
      <c r="G193" s="41"/>
      <c r="H193" s="41">
        <v>1900</v>
      </c>
      <c r="I193" s="41"/>
      <c r="J193" s="41"/>
      <c r="K193" s="40"/>
      <c r="L193" s="40"/>
      <c r="M193" s="41"/>
      <c r="N193" s="41"/>
      <c r="O193" s="41"/>
      <c r="P193" s="41"/>
      <c r="Q193" s="32"/>
      <c r="R193" s="32"/>
    </row>
    <row r="194" spans="1:18" s="99" customFormat="1" ht="12.75">
      <c r="A194" s="129"/>
      <c r="B194" s="129"/>
      <c r="C194" s="130" t="s">
        <v>225</v>
      </c>
      <c r="D194" s="131" t="s">
        <v>226</v>
      </c>
      <c r="E194" s="132">
        <v>800</v>
      </c>
      <c r="F194" s="41">
        <v>800</v>
      </c>
      <c r="G194" s="41"/>
      <c r="H194" s="41">
        <v>800</v>
      </c>
      <c r="I194" s="41"/>
      <c r="J194" s="41"/>
      <c r="K194" s="40"/>
      <c r="L194" s="40"/>
      <c r="M194" s="41"/>
      <c r="N194" s="41"/>
      <c r="O194" s="41"/>
      <c r="P194" s="41"/>
      <c r="Q194" s="32"/>
      <c r="R194" s="32"/>
    </row>
    <row r="195" spans="1:18" s="128" customFormat="1" ht="13.5" customHeight="1">
      <c r="A195" s="122"/>
      <c r="B195" s="122" t="s">
        <v>285</v>
      </c>
      <c r="C195" s="123"/>
      <c r="D195" s="124" t="s">
        <v>286</v>
      </c>
      <c r="E195" s="125">
        <f>SUM(E196:E199)</f>
        <v>33409</v>
      </c>
      <c r="F195" s="30">
        <f>SUM(F196:F199)</f>
        <v>33409</v>
      </c>
      <c r="G195" s="30"/>
      <c r="H195" s="30">
        <f>SUM(H196:H199)</f>
        <v>33409</v>
      </c>
      <c r="I195" s="30"/>
      <c r="J195" s="30"/>
      <c r="K195" s="8"/>
      <c r="L195" s="8"/>
      <c r="M195" s="30"/>
      <c r="N195" s="30"/>
      <c r="O195" s="30"/>
      <c r="P195" s="30"/>
      <c r="Q195" s="149"/>
      <c r="R195" s="149"/>
    </row>
    <row r="196" spans="1:18" s="99" customFormat="1" ht="13.5" customHeight="1">
      <c r="A196" s="129"/>
      <c r="B196" s="155"/>
      <c r="C196" s="135">
        <v>4210</v>
      </c>
      <c r="D196" s="162" t="s">
        <v>195</v>
      </c>
      <c r="E196" s="142">
        <v>909</v>
      </c>
      <c r="F196" s="41">
        <v>909</v>
      </c>
      <c r="G196" s="41"/>
      <c r="H196" s="41">
        <v>909</v>
      </c>
      <c r="I196" s="41"/>
      <c r="J196" s="41"/>
      <c r="K196" s="40"/>
      <c r="L196" s="40"/>
      <c r="M196" s="41"/>
      <c r="N196" s="41"/>
      <c r="O196" s="41"/>
      <c r="P196" s="41"/>
      <c r="Q196" s="32"/>
      <c r="R196" s="32"/>
    </row>
    <row r="197" spans="1:18" s="99" customFormat="1" ht="13.5" customHeight="1">
      <c r="A197" s="129"/>
      <c r="B197" s="155"/>
      <c r="C197" s="135">
        <v>4300</v>
      </c>
      <c r="D197" s="162" t="s">
        <v>163</v>
      </c>
      <c r="E197" s="142">
        <v>11400</v>
      </c>
      <c r="F197" s="41">
        <v>11400</v>
      </c>
      <c r="G197" s="41"/>
      <c r="H197" s="41">
        <v>11400</v>
      </c>
      <c r="I197" s="41"/>
      <c r="J197" s="41"/>
      <c r="K197" s="40"/>
      <c r="L197" s="40"/>
      <c r="M197" s="41"/>
      <c r="N197" s="41"/>
      <c r="O197" s="41"/>
      <c r="P197" s="41"/>
      <c r="Q197" s="32"/>
      <c r="R197" s="32"/>
    </row>
    <row r="198" spans="1:18" s="99" customFormat="1" ht="12.75">
      <c r="A198" s="129"/>
      <c r="B198" s="129"/>
      <c r="C198" s="130" t="s">
        <v>219</v>
      </c>
      <c r="D198" s="131" t="s">
        <v>220</v>
      </c>
      <c r="E198" s="132">
        <v>2600</v>
      </c>
      <c r="F198" s="41">
        <v>2600</v>
      </c>
      <c r="G198" s="41"/>
      <c r="H198" s="41">
        <v>2600</v>
      </c>
      <c r="I198" s="41"/>
      <c r="J198" s="41"/>
      <c r="K198" s="40"/>
      <c r="L198" s="40"/>
      <c r="M198" s="41"/>
      <c r="N198" s="41"/>
      <c r="O198" s="41"/>
      <c r="P198" s="41"/>
      <c r="Q198" s="32"/>
      <c r="R198" s="32"/>
    </row>
    <row r="199" spans="1:18" s="99" customFormat="1" ht="12.75">
      <c r="A199" s="129"/>
      <c r="B199" s="129"/>
      <c r="C199" s="130" t="s">
        <v>223</v>
      </c>
      <c r="D199" s="131" t="s">
        <v>224</v>
      </c>
      <c r="E199" s="132">
        <v>18500</v>
      </c>
      <c r="F199" s="41">
        <v>18500</v>
      </c>
      <c r="G199" s="41"/>
      <c r="H199" s="41">
        <v>18500</v>
      </c>
      <c r="I199" s="41"/>
      <c r="J199" s="41"/>
      <c r="K199" s="40"/>
      <c r="L199" s="40"/>
      <c r="M199" s="41"/>
      <c r="N199" s="41"/>
      <c r="O199" s="41"/>
      <c r="P199" s="41"/>
      <c r="Q199" s="32"/>
      <c r="R199" s="32"/>
    </row>
    <row r="200" spans="1:18" s="128" customFormat="1" ht="12.75">
      <c r="A200" s="122"/>
      <c r="B200" s="122" t="s">
        <v>287</v>
      </c>
      <c r="C200" s="123"/>
      <c r="D200" s="124" t="s">
        <v>21</v>
      </c>
      <c r="E200" s="125">
        <f>SUM(E201:E202)</f>
        <v>82310</v>
      </c>
      <c r="F200" s="30">
        <f>SUM(F201:F202)</f>
        <v>82310</v>
      </c>
      <c r="G200" s="30"/>
      <c r="H200" s="30">
        <f>SUM(H201:H202)</f>
        <v>82310</v>
      </c>
      <c r="I200" s="30"/>
      <c r="J200" s="30"/>
      <c r="K200" s="8"/>
      <c r="L200" s="8"/>
      <c r="M200" s="30"/>
      <c r="N200" s="30"/>
      <c r="O200" s="30"/>
      <c r="P200" s="30"/>
      <c r="Q200" s="149"/>
      <c r="R200" s="149"/>
    </row>
    <row r="201" spans="1:18" s="99" customFormat="1" ht="12.75">
      <c r="A201" s="129"/>
      <c r="B201" s="155"/>
      <c r="C201" s="135">
        <v>4300</v>
      </c>
      <c r="D201" s="131" t="s">
        <v>163</v>
      </c>
      <c r="E201" s="142"/>
      <c r="F201" s="41"/>
      <c r="G201" s="41"/>
      <c r="H201" s="41"/>
      <c r="I201" s="41"/>
      <c r="J201" s="41"/>
      <c r="K201" s="40"/>
      <c r="L201" s="40"/>
      <c r="M201" s="41"/>
      <c r="N201" s="41"/>
      <c r="O201" s="41"/>
      <c r="P201" s="41"/>
      <c r="Q201" s="32"/>
      <c r="R201" s="32"/>
    </row>
    <row r="202" spans="1:18" s="99" customFormat="1" ht="12.75">
      <c r="A202" s="129"/>
      <c r="B202" s="129"/>
      <c r="C202" s="130" t="s">
        <v>221</v>
      </c>
      <c r="D202" s="131" t="s">
        <v>222</v>
      </c>
      <c r="E202" s="132">
        <v>82310</v>
      </c>
      <c r="F202" s="41">
        <v>82310</v>
      </c>
      <c r="G202" s="41"/>
      <c r="H202" s="41">
        <v>82310</v>
      </c>
      <c r="I202" s="41"/>
      <c r="J202" s="41"/>
      <c r="K202" s="40"/>
      <c r="L202" s="40"/>
      <c r="M202" s="41"/>
      <c r="N202" s="41"/>
      <c r="O202" s="41"/>
      <c r="P202" s="41"/>
      <c r="Q202" s="32"/>
      <c r="R202" s="32"/>
    </row>
    <row r="203" spans="1:18" s="121" customFormat="1" ht="12.75">
      <c r="A203" s="114" t="s">
        <v>288</v>
      </c>
      <c r="B203" s="114"/>
      <c r="C203" s="115"/>
      <c r="D203" s="139" t="s">
        <v>102</v>
      </c>
      <c r="E203" s="117">
        <f>E208+E206</f>
        <v>160000</v>
      </c>
      <c r="F203" s="145">
        <f>F208+F206</f>
        <v>160000</v>
      </c>
      <c r="G203" s="145">
        <f>G204+G206+G208</f>
        <v>30000</v>
      </c>
      <c r="H203" s="145">
        <f>H204+H206+H208</f>
        <v>130000</v>
      </c>
      <c r="I203" s="146"/>
      <c r="J203" s="146"/>
      <c r="K203" s="147"/>
      <c r="L203" s="147"/>
      <c r="M203" s="146"/>
      <c r="N203" s="146"/>
      <c r="O203" s="146"/>
      <c r="P203" s="146"/>
      <c r="Q203" s="148"/>
      <c r="R203" s="148"/>
    </row>
    <row r="204" spans="1:18" s="128" customFormat="1" ht="12.75">
      <c r="A204" s="122"/>
      <c r="B204" s="122" t="s">
        <v>289</v>
      </c>
      <c r="C204" s="123"/>
      <c r="D204" s="124" t="s">
        <v>290</v>
      </c>
      <c r="E204" s="125"/>
      <c r="F204" s="30"/>
      <c r="G204" s="30"/>
      <c r="H204" s="30"/>
      <c r="I204" s="30"/>
      <c r="J204" s="30"/>
      <c r="K204" s="8"/>
      <c r="L204" s="8"/>
      <c r="M204" s="30"/>
      <c r="N204" s="30"/>
      <c r="O204" s="30"/>
      <c r="P204" s="30"/>
      <c r="Q204" s="149"/>
      <c r="R204" s="149"/>
    </row>
    <row r="205" spans="1:18" s="99" customFormat="1" ht="12.75">
      <c r="A205" s="129"/>
      <c r="B205" s="129"/>
      <c r="C205" s="130" t="s">
        <v>174</v>
      </c>
      <c r="D205" s="131" t="s">
        <v>163</v>
      </c>
      <c r="E205" s="132"/>
      <c r="F205" s="41"/>
      <c r="G205" s="41"/>
      <c r="H205" s="41"/>
      <c r="I205" s="41"/>
      <c r="J205" s="41"/>
      <c r="K205" s="40"/>
      <c r="L205" s="40"/>
      <c r="M205" s="41"/>
      <c r="N205" s="41"/>
      <c r="O205" s="41"/>
      <c r="P205" s="41"/>
      <c r="Q205" s="32"/>
      <c r="R205" s="32"/>
    </row>
    <row r="206" spans="1:18" s="128" customFormat="1" ht="12.75">
      <c r="A206" s="122"/>
      <c r="B206" s="122" t="s">
        <v>291</v>
      </c>
      <c r="C206" s="123"/>
      <c r="D206" s="124" t="s">
        <v>292</v>
      </c>
      <c r="E206" s="125">
        <v>4000</v>
      </c>
      <c r="F206" s="30">
        <v>4000</v>
      </c>
      <c r="G206" s="30"/>
      <c r="H206" s="30">
        <v>4000</v>
      </c>
      <c r="I206" s="30"/>
      <c r="J206" s="30"/>
      <c r="K206" s="8"/>
      <c r="L206" s="8"/>
      <c r="M206" s="30"/>
      <c r="N206" s="30"/>
      <c r="O206" s="30"/>
      <c r="P206" s="30"/>
      <c r="Q206" s="149"/>
      <c r="R206" s="149"/>
    </row>
    <row r="207" spans="1:18" s="99" customFormat="1" ht="12.75">
      <c r="A207" s="129"/>
      <c r="B207" s="129"/>
      <c r="C207" s="130" t="s">
        <v>174</v>
      </c>
      <c r="D207" s="131" t="s">
        <v>163</v>
      </c>
      <c r="E207" s="132">
        <v>4000</v>
      </c>
      <c r="F207" s="41">
        <v>4000</v>
      </c>
      <c r="G207" s="41"/>
      <c r="H207" s="41">
        <v>4000</v>
      </c>
      <c r="I207" s="41"/>
      <c r="J207" s="41"/>
      <c r="K207" s="40"/>
      <c r="L207" s="40"/>
      <c r="M207" s="41"/>
      <c r="N207" s="41"/>
      <c r="O207" s="41"/>
      <c r="P207" s="41"/>
      <c r="Q207" s="32"/>
      <c r="R207" s="32"/>
    </row>
    <row r="208" spans="1:18" s="128" customFormat="1" ht="12.75">
      <c r="A208" s="122"/>
      <c r="B208" s="122" t="s">
        <v>293</v>
      </c>
      <c r="C208" s="123"/>
      <c r="D208" s="124" t="s">
        <v>294</v>
      </c>
      <c r="E208" s="125">
        <f>SUM(E209:E215)</f>
        <v>156000</v>
      </c>
      <c r="F208" s="30">
        <f>SUM(F209:F215)</f>
        <v>156000</v>
      </c>
      <c r="G208" s="30">
        <f>SUM(G209:G214)</f>
        <v>30000</v>
      </c>
      <c r="H208" s="30">
        <f>SUM(H209:H215)</f>
        <v>126000</v>
      </c>
      <c r="I208" s="30"/>
      <c r="J208" s="30"/>
      <c r="K208" s="8"/>
      <c r="L208" s="8"/>
      <c r="M208" s="30"/>
      <c r="N208" s="30"/>
      <c r="O208" s="30"/>
      <c r="P208" s="30"/>
      <c r="Q208" s="149"/>
      <c r="R208" s="149"/>
    </row>
    <row r="209" spans="1:18" s="99" customFormat="1" ht="12.75">
      <c r="A209" s="129"/>
      <c r="B209" s="155"/>
      <c r="C209" s="130" t="s">
        <v>209</v>
      </c>
      <c r="D209" s="131" t="s">
        <v>210</v>
      </c>
      <c r="E209" s="142">
        <v>30000</v>
      </c>
      <c r="F209" s="41">
        <v>30000</v>
      </c>
      <c r="G209" s="41">
        <v>30000</v>
      </c>
      <c r="H209" s="41"/>
      <c r="I209" s="41"/>
      <c r="J209" s="41"/>
      <c r="K209" s="40"/>
      <c r="L209" s="40"/>
      <c r="M209" s="41"/>
      <c r="N209" s="41"/>
      <c r="O209" s="41"/>
      <c r="P209" s="41"/>
      <c r="Q209" s="32"/>
      <c r="R209" s="32"/>
    </row>
    <row r="210" spans="1:18" s="99" customFormat="1" ht="12.75">
      <c r="A210" s="129"/>
      <c r="B210" s="129"/>
      <c r="C210" s="130" t="s">
        <v>201</v>
      </c>
      <c r="D210" s="131" t="s">
        <v>195</v>
      </c>
      <c r="E210" s="132">
        <v>15200</v>
      </c>
      <c r="F210" s="41">
        <v>15200</v>
      </c>
      <c r="G210" s="41"/>
      <c r="H210" s="41">
        <v>15200</v>
      </c>
      <c r="I210" s="41"/>
      <c r="J210" s="41"/>
      <c r="K210" s="40"/>
      <c r="L210" s="40"/>
      <c r="M210" s="41"/>
      <c r="N210" s="41"/>
      <c r="O210" s="41"/>
      <c r="P210" s="41"/>
      <c r="Q210" s="32"/>
      <c r="R210" s="32"/>
    </row>
    <row r="211" spans="1:18" s="99" customFormat="1" ht="12.75">
      <c r="A211" s="129"/>
      <c r="B211" s="129"/>
      <c r="C211" s="130" t="s">
        <v>275</v>
      </c>
      <c r="D211" s="131" t="s">
        <v>276</v>
      </c>
      <c r="E211" s="132">
        <v>6500</v>
      </c>
      <c r="F211" s="41">
        <v>6500</v>
      </c>
      <c r="G211" s="41"/>
      <c r="H211" s="41">
        <v>6500</v>
      </c>
      <c r="I211" s="41"/>
      <c r="J211" s="41"/>
      <c r="K211" s="40"/>
      <c r="L211" s="40"/>
      <c r="M211" s="41"/>
      <c r="N211" s="41"/>
      <c r="O211" s="41"/>
      <c r="P211" s="41"/>
      <c r="Q211" s="32"/>
      <c r="R211" s="32"/>
    </row>
    <row r="212" spans="1:18" s="99" customFormat="1" ht="12.75">
      <c r="A212" s="129"/>
      <c r="B212" s="129"/>
      <c r="C212" s="130" t="s">
        <v>161</v>
      </c>
      <c r="D212" s="131" t="s">
        <v>162</v>
      </c>
      <c r="E212" s="132">
        <v>20000</v>
      </c>
      <c r="F212" s="41">
        <v>20000</v>
      </c>
      <c r="G212" s="41"/>
      <c r="H212" s="41">
        <v>20000</v>
      </c>
      <c r="I212" s="41"/>
      <c r="J212" s="41"/>
      <c r="K212" s="40"/>
      <c r="L212" s="40"/>
      <c r="M212" s="41"/>
      <c r="N212" s="41"/>
      <c r="O212" s="41"/>
      <c r="P212" s="41"/>
      <c r="Q212" s="32"/>
      <c r="R212" s="32"/>
    </row>
    <row r="213" spans="1:18" s="99" customFormat="1" ht="12.75">
      <c r="A213" s="129"/>
      <c r="B213" s="129"/>
      <c r="C213" s="130" t="s">
        <v>174</v>
      </c>
      <c r="D213" s="131" t="s">
        <v>163</v>
      </c>
      <c r="E213" s="132">
        <v>83000</v>
      </c>
      <c r="F213" s="41">
        <v>83000</v>
      </c>
      <c r="G213" s="41"/>
      <c r="H213" s="41">
        <v>83000</v>
      </c>
      <c r="I213" s="41"/>
      <c r="J213" s="41"/>
      <c r="K213" s="40"/>
      <c r="L213" s="40"/>
      <c r="M213" s="41"/>
      <c r="N213" s="41"/>
      <c r="O213" s="41"/>
      <c r="P213" s="41"/>
      <c r="Q213" s="32"/>
      <c r="R213" s="32"/>
    </row>
    <row r="214" spans="1:18" s="99" customFormat="1" ht="12.75">
      <c r="A214" s="129"/>
      <c r="B214" s="129"/>
      <c r="C214" s="130" t="s">
        <v>219</v>
      </c>
      <c r="D214" s="131" t="s">
        <v>220</v>
      </c>
      <c r="E214" s="132">
        <v>500</v>
      </c>
      <c r="F214" s="41">
        <v>500</v>
      </c>
      <c r="G214" s="41"/>
      <c r="H214" s="41">
        <v>500</v>
      </c>
      <c r="I214" s="41"/>
      <c r="J214" s="41"/>
      <c r="K214" s="40"/>
      <c r="L214" s="40"/>
      <c r="M214" s="41"/>
      <c r="N214" s="41"/>
      <c r="O214" s="41"/>
      <c r="P214" s="41"/>
      <c r="Q214" s="32"/>
      <c r="R214" s="32"/>
    </row>
    <row r="215" spans="1:18" s="99" customFormat="1" ht="12.75">
      <c r="A215" s="129"/>
      <c r="B215" s="129"/>
      <c r="C215" s="130" t="s">
        <v>227</v>
      </c>
      <c r="D215" s="131" t="s">
        <v>196</v>
      </c>
      <c r="E215" s="132">
        <v>800</v>
      </c>
      <c r="F215" s="41">
        <v>800</v>
      </c>
      <c r="G215" s="41"/>
      <c r="H215" s="41">
        <v>800</v>
      </c>
      <c r="I215" s="41"/>
      <c r="J215" s="41"/>
      <c r="K215" s="40"/>
      <c r="L215" s="40"/>
      <c r="M215" s="41"/>
      <c r="N215" s="41"/>
      <c r="O215" s="41"/>
      <c r="P215" s="41"/>
      <c r="Q215" s="32"/>
      <c r="R215" s="32"/>
    </row>
    <row r="216" spans="1:18" s="121" customFormat="1" ht="12.75">
      <c r="A216" s="114" t="s">
        <v>295</v>
      </c>
      <c r="B216" s="114"/>
      <c r="C216" s="115"/>
      <c r="D216" s="139" t="s">
        <v>104</v>
      </c>
      <c r="E216" s="117">
        <f>E217+E219+E227+E229+E231+E233+E235+E251+E258</f>
        <v>4632641</v>
      </c>
      <c r="F216" s="145">
        <f>F217+F219+F227+F229+F231+F233+F235+F251+F258</f>
        <v>4632641</v>
      </c>
      <c r="G216" s="145">
        <f>G217+G219+G227+G229+G231+G235+G251+G258</f>
        <v>564666</v>
      </c>
      <c r="H216" s="145">
        <f>H217+H219+H235+H251+H258</f>
        <v>107528</v>
      </c>
      <c r="I216" s="145"/>
      <c r="J216" s="145">
        <f>J217+J219+J227+J229+J231+J233+J235+J251+J258</f>
        <v>3960447</v>
      </c>
      <c r="K216" s="156"/>
      <c r="L216" s="156"/>
      <c r="M216" s="145"/>
      <c r="N216" s="145"/>
      <c r="O216" s="146"/>
      <c r="P216" s="146"/>
      <c r="Q216" s="148"/>
      <c r="R216" s="148"/>
    </row>
    <row r="217" spans="1:18" s="128" customFormat="1" ht="12.75">
      <c r="A217" s="122"/>
      <c r="B217" s="122" t="s">
        <v>296</v>
      </c>
      <c r="C217" s="123"/>
      <c r="D217" s="124" t="s">
        <v>297</v>
      </c>
      <c r="E217" s="125">
        <v>252000</v>
      </c>
      <c r="F217" s="30">
        <v>252000</v>
      </c>
      <c r="G217" s="30"/>
      <c r="H217" s="30"/>
      <c r="I217" s="30"/>
      <c r="J217" s="30">
        <v>252000</v>
      </c>
      <c r="K217" s="8"/>
      <c r="L217" s="8"/>
      <c r="M217" s="30"/>
      <c r="N217" s="30"/>
      <c r="O217" s="30"/>
      <c r="P217" s="30"/>
      <c r="Q217" s="149"/>
      <c r="R217" s="149"/>
    </row>
    <row r="218" spans="1:18" s="99" customFormat="1" ht="12.75">
      <c r="A218" s="129"/>
      <c r="B218" s="129"/>
      <c r="C218" s="130" t="s">
        <v>298</v>
      </c>
      <c r="D218" s="131" t="s">
        <v>299</v>
      </c>
      <c r="E218" s="132">
        <v>252000</v>
      </c>
      <c r="F218" s="41">
        <v>252000</v>
      </c>
      <c r="G218" s="41"/>
      <c r="H218" s="41"/>
      <c r="I218" s="41"/>
      <c r="J218" s="41">
        <v>252000</v>
      </c>
      <c r="K218" s="40"/>
      <c r="L218" s="40"/>
      <c r="M218" s="41"/>
      <c r="N218" s="41"/>
      <c r="O218" s="41"/>
      <c r="P218" s="41"/>
      <c r="Q218" s="32"/>
      <c r="R218" s="32"/>
    </row>
    <row r="219" spans="1:18" s="128" customFormat="1" ht="12.75">
      <c r="A219" s="122"/>
      <c r="B219" s="122" t="s">
        <v>300</v>
      </c>
      <c r="C219" s="123"/>
      <c r="D219" s="124" t="s">
        <v>301</v>
      </c>
      <c r="E219" s="125">
        <f>SUM(E220:E226)</f>
        <v>3267451</v>
      </c>
      <c r="F219" s="30">
        <f>SUM(F220:F226)</f>
        <v>3267451</v>
      </c>
      <c r="G219" s="30">
        <f>SUM(G221:G226)</f>
        <v>71800</v>
      </c>
      <c r="H219" s="30">
        <f>SUM(H221:H226)</f>
        <v>21140</v>
      </c>
      <c r="I219" s="30"/>
      <c r="J219" s="30">
        <f>SUM(J220:J224)</f>
        <v>3174511</v>
      </c>
      <c r="K219" s="8"/>
      <c r="L219" s="8"/>
      <c r="M219" s="30"/>
      <c r="N219" s="30"/>
      <c r="O219" s="30"/>
      <c r="P219" s="30"/>
      <c r="Q219" s="149"/>
      <c r="R219" s="149"/>
    </row>
    <row r="220" spans="1:18" s="99" customFormat="1" ht="12.75">
      <c r="A220" s="129"/>
      <c r="B220" s="129"/>
      <c r="C220" s="130" t="s">
        <v>298</v>
      </c>
      <c r="D220" s="131" t="s">
        <v>299</v>
      </c>
      <c r="E220" s="132">
        <v>3174511</v>
      </c>
      <c r="F220" s="41">
        <v>3174511</v>
      </c>
      <c r="G220" s="41"/>
      <c r="H220" s="41"/>
      <c r="I220" s="41"/>
      <c r="J220" s="41">
        <v>3174511</v>
      </c>
      <c r="K220" s="40"/>
      <c r="L220" s="40"/>
      <c r="M220" s="41"/>
      <c r="N220" s="41"/>
      <c r="O220" s="41"/>
      <c r="P220" s="41"/>
      <c r="Q220" s="32"/>
      <c r="R220" s="32"/>
    </row>
    <row r="221" spans="1:18" s="99" customFormat="1" ht="12.75">
      <c r="A221" s="129"/>
      <c r="B221" s="129"/>
      <c r="C221" s="130" t="s">
        <v>187</v>
      </c>
      <c r="D221" s="131" t="s">
        <v>188</v>
      </c>
      <c r="E221" s="132">
        <v>54000</v>
      </c>
      <c r="F221" s="41">
        <v>54000</v>
      </c>
      <c r="G221" s="41">
        <v>54000</v>
      </c>
      <c r="H221" s="41"/>
      <c r="I221" s="41"/>
      <c r="J221" s="41"/>
      <c r="K221" s="40"/>
      <c r="L221" s="40"/>
      <c r="M221" s="41"/>
      <c r="N221" s="41"/>
      <c r="O221" s="41"/>
      <c r="P221" s="41"/>
      <c r="Q221" s="32"/>
      <c r="R221" s="32"/>
    </row>
    <row r="222" spans="1:18" s="99" customFormat="1" ht="12.75">
      <c r="A222" s="129"/>
      <c r="B222" s="129"/>
      <c r="C222" s="130" t="s">
        <v>189</v>
      </c>
      <c r="D222" s="131" t="s">
        <v>190</v>
      </c>
      <c r="E222" s="132">
        <v>6300</v>
      </c>
      <c r="F222" s="41">
        <v>6300</v>
      </c>
      <c r="G222" s="41">
        <v>6300</v>
      </c>
      <c r="H222" s="41"/>
      <c r="I222" s="41"/>
      <c r="J222" s="41"/>
      <c r="K222" s="40"/>
      <c r="L222" s="40"/>
      <c r="M222" s="41"/>
      <c r="N222" s="41"/>
      <c r="O222" s="41"/>
      <c r="P222" s="41"/>
      <c r="Q222" s="32"/>
      <c r="R222" s="32"/>
    </row>
    <row r="223" spans="1:18" s="99" customFormat="1" ht="12.75">
      <c r="A223" s="129"/>
      <c r="B223" s="129"/>
      <c r="C223" s="130" t="s">
        <v>191</v>
      </c>
      <c r="D223" s="131" t="s">
        <v>192</v>
      </c>
      <c r="E223" s="132">
        <v>10000</v>
      </c>
      <c r="F223" s="41">
        <v>10000</v>
      </c>
      <c r="G223" s="41">
        <v>10000</v>
      </c>
      <c r="H223" s="41"/>
      <c r="I223" s="41"/>
      <c r="J223" s="41"/>
      <c r="K223" s="40"/>
      <c r="L223" s="40"/>
      <c r="M223" s="41"/>
      <c r="N223" s="41"/>
      <c r="O223" s="41"/>
      <c r="P223" s="41"/>
      <c r="Q223" s="32"/>
      <c r="R223" s="32"/>
    </row>
    <row r="224" spans="1:18" s="99" customFormat="1" ht="12.75">
      <c r="A224" s="129"/>
      <c r="B224" s="129"/>
      <c r="C224" s="130" t="s">
        <v>193</v>
      </c>
      <c r="D224" s="131" t="s">
        <v>194</v>
      </c>
      <c r="E224" s="132">
        <v>1500</v>
      </c>
      <c r="F224" s="41">
        <v>1500</v>
      </c>
      <c r="G224" s="41">
        <v>1500</v>
      </c>
      <c r="H224" s="41"/>
      <c r="I224" s="41"/>
      <c r="J224" s="41"/>
      <c r="K224" s="40"/>
      <c r="L224" s="40"/>
      <c r="M224" s="41"/>
      <c r="N224" s="41"/>
      <c r="O224" s="41"/>
      <c r="P224" s="41"/>
      <c r="Q224" s="32"/>
      <c r="R224" s="32"/>
    </row>
    <row r="225" spans="1:18" s="99" customFormat="1" ht="12.75">
      <c r="A225" s="129"/>
      <c r="B225" s="129"/>
      <c r="C225" s="130" t="s">
        <v>201</v>
      </c>
      <c r="D225" s="131" t="s">
        <v>195</v>
      </c>
      <c r="E225" s="132">
        <v>13140</v>
      </c>
      <c r="F225" s="41">
        <v>13140</v>
      </c>
      <c r="G225" s="41"/>
      <c r="H225" s="41">
        <v>13140</v>
      </c>
      <c r="I225" s="41"/>
      <c r="J225" s="41"/>
      <c r="K225" s="40"/>
      <c r="L225" s="40"/>
      <c r="M225" s="41"/>
      <c r="N225" s="41"/>
      <c r="O225" s="41"/>
      <c r="P225" s="41"/>
      <c r="Q225" s="32"/>
      <c r="R225" s="32"/>
    </row>
    <row r="226" spans="1:18" s="99" customFormat="1" ht="12.75">
      <c r="A226" s="129"/>
      <c r="B226" s="129"/>
      <c r="C226" s="130" t="s">
        <v>174</v>
      </c>
      <c r="D226" s="131" t="s">
        <v>302</v>
      </c>
      <c r="E226" s="132">
        <v>8000</v>
      </c>
      <c r="F226" s="41">
        <v>8000</v>
      </c>
      <c r="G226" s="41"/>
      <c r="H226" s="41">
        <v>8000</v>
      </c>
      <c r="I226" s="41"/>
      <c r="J226" s="41"/>
      <c r="K226" s="40"/>
      <c r="L226" s="40"/>
      <c r="M226" s="41"/>
      <c r="N226" s="41"/>
      <c r="O226" s="41"/>
      <c r="P226" s="41"/>
      <c r="Q226" s="32"/>
      <c r="R226" s="32"/>
    </row>
    <row r="227" spans="1:18" s="128" customFormat="1" ht="16.5" customHeight="1">
      <c r="A227" s="122"/>
      <c r="B227" s="122" t="s">
        <v>303</v>
      </c>
      <c r="C227" s="123"/>
      <c r="D227" s="124" t="s">
        <v>304</v>
      </c>
      <c r="E227" s="125">
        <v>25377</v>
      </c>
      <c r="F227" s="30">
        <v>25377</v>
      </c>
      <c r="G227" s="30"/>
      <c r="H227" s="30"/>
      <c r="I227" s="30"/>
      <c r="J227" s="30">
        <v>25377</v>
      </c>
      <c r="K227" s="8"/>
      <c r="L227" s="8"/>
      <c r="M227" s="30"/>
      <c r="N227" s="30"/>
      <c r="O227" s="30"/>
      <c r="P227" s="30"/>
      <c r="Q227" s="149"/>
      <c r="R227" s="149"/>
    </row>
    <row r="228" spans="1:18" s="99" customFormat="1" ht="12.75">
      <c r="A228" s="129"/>
      <c r="B228" s="129"/>
      <c r="C228" s="130" t="s">
        <v>298</v>
      </c>
      <c r="D228" s="131" t="s">
        <v>299</v>
      </c>
      <c r="E228" s="132">
        <v>25377</v>
      </c>
      <c r="F228" s="41">
        <v>25377</v>
      </c>
      <c r="G228" s="41"/>
      <c r="H228" s="41"/>
      <c r="I228" s="41"/>
      <c r="J228" s="41">
        <v>25377</v>
      </c>
      <c r="K228" s="40"/>
      <c r="L228" s="40"/>
      <c r="M228" s="41"/>
      <c r="N228" s="41"/>
      <c r="O228" s="41"/>
      <c r="P228" s="41"/>
      <c r="Q228" s="32"/>
      <c r="R228" s="32"/>
    </row>
    <row r="229" spans="1:18" s="128" customFormat="1" ht="12.75">
      <c r="A229" s="122"/>
      <c r="B229" s="122" t="s">
        <v>305</v>
      </c>
      <c r="C229" s="123"/>
      <c r="D229" s="124" t="s">
        <v>306</v>
      </c>
      <c r="E229" s="125">
        <v>223376</v>
      </c>
      <c r="F229" s="30">
        <v>223376</v>
      </c>
      <c r="G229" s="30"/>
      <c r="H229" s="30"/>
      <c r="I229" s="30"/>
      <c r="J229" s="30">
        <v>223376</v>
      </c>
      <c r="K229" s="8"/>
      <c r="L229" s="8"/>
      <c r="M229" s="30"/>
      <c r="N229" s="30"/>
      <c r="O229" s="30"/>
      <c r="P229" s="30"/>
      <c r="Q229" s="149"/>
      <c r="R229" s="149"/>
    </row>
    <row r="230" spans="1:18" s="99" customFormat="1" ht="12.75">
      <c r="A230" s="129"/>
      <c r="B230" s="129"/>
      <c r="C230" s="130" t="s">
        <v>298</v>
      </c>
      <c r="D230" s="131" t="s">
        <v>299</v>
      </c>
      <c r="E230" s="132">
        <v>223376</v>
      </c>
      <c r="F230" s="41">
        <v>223376</v>
      </c>
      <c r="G230" s="41"/>
      <c r="H230" s="41"/>
      <c r="I230" s="41"/>
      <c r="J230" s="41">
        <v>223376</v>
      </c>
      <c r="K230" s="40"/>
      <c r="L230" s="40"/>
      <c r="M230" s="41"/>
      <c r="N230" s="41"/>
      <c r="O230" s="41"/>
      <c r="P230" s="41"/>
      <c r="Q230" s="32"/>
      <c r="R230" s="32"/>
    </row>
    <row r="231" spans="1:18" s="128" customFormat="1" ht="12.75">
      <c r="A231" s="122"/>
      <c r="B231" s="122" t="s">
        <v>307</v>
      </c>
      <c r="C231" s="123"/>
      <c r="D231" s="124" t="s">
        <v>308</v>
      </c>
      <c r="E231" s="125">
        <v>141000</v>
      </c>
      <c r="F231" s="30">
        <v>141000</v>
      </c>
      <c r="G231" s="30"/>
      <c r="H231" s="30"/>
      <c r="I231" s="30"/>
      <c r="J231" s="30">
        <v>141000</v>
      </c>
      <c r="K231" s="8"/>
      <c r="L231" s="8"/>
      <c r="M231" s="30"/>
      <c r="N231" s="30"/>
      <c r="O231" s="30"/>
      <c r="P231" s="30"/>
      <c r="Q231" s="149"/>
      <c r="R231" s="149"/>
    </row>
    <row r="232" spans="1:18" s="99" customFormat="1" ht="12.75">
      <c r="A232" s="129"/>
      <c r="B232" s="129"/>
      <c r="C232" s="130" t="s">
        <v>298</v>
      </c>
      <c r="D232" s="131" t="s">
        <v>299</v>
      </c>
      <c r="E232" s="132">
        <v>141000</v>
      </c>
      <c r="F232" s="41">
        <v>141000</v>
      </c>
      <c r="G232" s="41"/>
      <c r="H232" s="41"/>
      <c r="I232" s="41"/>
      <c r="J232" s="41">
        <v>141000</v>
      </c>
      <c r="K232" s="40"/>
      <c r="L232" s="40"/>
      <c r="M232" s="41"/>
      <c r="N232" s="41"/>
      <c r="O232" s="41"/>
      <c r="P232" s="41"/>
      <c r="Q232" s="32"/>
      <c r="R232" s="32"/>
    </row>
    <row r="233" spans="1:18" s="154" customFormat="1" ht="12.75">
      <c r="A233" s="150"/>
      <c r="B233" s="141">
        <v>85216</v>
      </c>
      <c r="C233" s="160"/>
      <c r="D233" s="124" t="s">
        <v>112</v>
      </c>
      <c r="E233" s="125">
        <v>99183</v>
      </c>
      <c r="F233" s="30">
        <v>99183</v>
      </c>
      <c r="G233" s="30"/>
      <c r="H233" s="30"/>
      <c r="I233" s="30"/>
      <c r="J233" s="30">
        <v>99183</v>
      </c>
      <c r="K233" s="8"/>
      <c r="L233" s="8"/>
      <c r="M233" s="30"/>
      <c r="N233" s="30"/>
      <c r="O233" s="151"/>
      <c r="P233" s="151"/>
      <c r="Q233" s="153"/>
      <c r="R233" s="153"/>
    </row>
    <row r="234" spans="1:18" s="99" customFormat="1" ht="12.75">
      <c r="A234" s="129"/>
      <c r="B234" s="129"/>
      <c r="C234" s="135">
        <v>3110</v>
      </c>
      <c r="D234" s="131" t="s">
        <v>299</v>
      </c>
      <c r="E234" s="132">
        <v>99183</v>
      </c>
      <c r="F234" s="41">
        <v>99183</v>
      </c>
      <c r="G234" s="41"/>
      <c r="H234" s="41"/>
      <c r="I234" s="41"/>
      <c r="J234" s="41">
        <v>99183</v>
      </c>
      <c r="K234" s="40"/>
      <c r="L234" s="40"/>
      <c r="M234" s="41"/>
      <c r="N234" s="41"/>
      <c r="O234" s="41"/>
      <c r="P234" s="41"/>
      <c r="Q234" s="32"/>
      <c r="R234" s="32"/>
    </row>
    <row r="235" spans="1:18" s="128" customFormat="1" ht="12.75">
      <c r="A235" s="122"/>
      <c r="B235" s="122" t="s">
        <v>309</v>
      </c>
      <c r="C235" s="123"/>
      <c r="D235" s="124" t="s">
        <v>113</v>
      </c>
      <c r="E235" s="125">
        <f>SUM(E236:E250)</f>
        <v>416972</v>
      </c>
      <c r="F235" s="30">
        <f>SUM(F236:F250)</f>
        <v>416972</v>
      </c>
      <c r="G235" s="30">
        <f>SUM(G236:G250)</f>
        <v>349566</v>
      </c>
      <c r="H235" s="30">
        <f>SUM(H237:H250)</f>
        <v>67406</v>
      </c>
      <c r="I235" s="30"/>
      <c r="J235" s="30"/>
      <c r="K235" s="8"/>
      <c r="L235" s="8"/>
      <c r="M235" s="30"/>
      <c r="N235" s="30"/>
      <c r="O235" s="30"/>
      <c r="P235" s="30"/>
      <c r="Q235" s="149"/>
      <c r="R235" s="149"/>
    </row>
    <row r="236" spans="1:18" s="99" customFormat="1" ht="12.75">
      <c r="A236" s="129"/>
      <c r="B236" s="129"/>
      <c r="C236" s="130" t="s">
        <v>187</v>
      </c>
      <c r="D236" s="131" t="s">
        <v>188</v>
      </c>
      <c r="E236" s="132">
        <v>274984</v>
      </c>
      <c r="F236" s="41">
        <v>274984</v>
      </c>
      <c r="G236" s="41">
        <v>274984</v>
      </c>
      <c r="H236" s="41"/>
      <c r="I236" s="41"/>
      <c r="J236" s="41"/>
      <c r="K236" s="40"/>
      <c r="L236" s="40"/>
      <c r="M236" s="41"/>
      <c r="N236" s="41"/>
      <c r="O236" s="41"/>
      <c r="P236" s="41"/>
      <c r="Q236" s="32"/>
      <c r="R236" s="32"/>
    </row>
    <row r="237" spans="1:18" s="99" customFormat="1" ht="12.75">
      <c r="A237" s="129"/>
      <c r="B237" s="129"/>
      <c r="C237" s="130" t="s">
        <v>189</v>
      </c>
      <c r="D237" s="131" t="s">
        <v>190</v>
      </c>
      <c r="E237" s="132">
        <v>19000</v>
      </c>
      <c r="F237" s="41">
        <v>19000</v>
      </c>
      <c r="G237" s="41">
        <v>19000</v>
      </c>
      <c r="H237" s="41"/>
      <c r="I237" s="41"/>
      <c r="J237" s="41"/>
      <c r="K237" s="40"/>
      <c r="L237" s="40"/>
      <c r="M237" s="41"/>
      <c r="N237" s="41"/>
      <c r="O237" s="41"/>
      <c r="P237" s="41"/>
      <c r="Q237" s="32"/>
      <c r="R237" s="32"/>
    </row>
    <row r="238" spans="1:18" s="99" customFormat="1" ht="12.75">
      <c r="A238" s="129"/>
      <c r="B238" s="129"/>
      <c r="C238" s="130" t="s">
        <v>191</v>
      </c>
      <c r="D238" s="131" t="s">
        <v>192</v>
      </c>
      <c r="E238" s="132">
        <v>48482</v>
      </c>
      <c r="F238" s="41">
        <v>48482</v>
      </c>
      <c r="G238" s="41">
        <v>48482</v>
      </c>
      <c r="H238" s="41"/>
      <c r="I238" s="41"/>
      <c r="J238" s="41"/>
      <c r="K238" s="40"/>
      <c r="L238" s="40"/>
      <c r="M238" s="41"/>
      <c r="N238" s="41"/>
      <c r="O238" s="41"/>
      <c r="P238" s="41"/>
      <c r="Q238" s="32"/>
      <c r="R238" s="32"/>
    </row>
    <row r="239" spans="1:18" s="99" customFormat="1" ht="12.75">
      <c r="A239" s="129"/>
      <c r="B239" s="129"/>
      <c r="C239" s="130" t="s">
        <v>193</v>
      </c>
      <c r="D239" s="131" t="s">
        <v>194</v>
      </c>
      <c r="E239" s="132">
        <v>7100</v>
      </c>
      <c r="F239" s="41">
        <v>7100</v>
      </c>
      <c r="G239" s="41">
        <v>7100</v>
      </c>
      <c r="H239" s="41"/>
      <c r="I239" s="41"/>
      <c r="J239" s="41"/>
      <c r="K239" s="40"/>
      <c r="L239" s="40"/>
      <c r="M239" s="41"/>
      <c r="N239" s="41"/>
      <c r="O239" s="41"/>
      <c r="P239" s="41"/>
      <c r="Q239" s="32"/>
      <c r="R239" s="32"/>
    </row>
    <row r="240" spans="1:18" s="99" customFormat="1" ht="12.75">
      <c r="A240" s="129"/>
      <c r="B240" s="129"/>
      <c r="C240" s="130" t="s">
        <v>201</v>
      </c>
      <c r="D240" s="131" t="s">
        <v>195</v>
      </c>
      <c r="E240" s="132">
        <v>11359</v>
      </c>
      <c r="F240" s="41">
        <v>11359</v>
      </c>
      <c r="G240" s="41"/>
      <c r="H240" s="41">
        <v>11359</v>
      </c>
      <c r="I240" s="41"/>
      <c r="J240" s="41"/>
      <c r="K240" s="40"/>
      <c r="L240" s="40"/>
      <c r="M240" s="41"/>
      <c r="N240" s="41"/>
      <c r="O240" s="41"/>
      <c r="P240" s="41"/>
      <c r="Q240" s="32"/>
      <c r="R240" s="32"/>
    </row>
    <row r="241" spans="1:18" s="99" customFormat="1" ht="12.75">
      <c r="A241" s="129"/>
      <c r="B241" s="129"/>
      <c r="C241" s="130" t="s">
        <v>172</v>
      </c>
      <c r="D241" s="131" t="s">
        <v>173</v>
      </c>
      <c r="E241" s="132">
        <v>6700</v>
      </c>
      <c r="F241" s="41">
        <v>6700</v>
      </c>
      <c r="G241" s="41"/>
      <c r="H241" s="41">
        <v>6700</v>
      </c>
      <c r="I241" s="41"/>
      <c r="J241" s="41"/>
      <c r="K241" s="40"/>
      <c r="L241" s="40"/>
      <c r="M241" s="41"/>
      <c r="N241" s="41"/>
      <c r="O241" s="41"/>
      <c r="P241" s="41"/>
      <c r="Q241" s="32"/>
      <c r="R241" s="32"/>
    </row>
    <row r="242" spans="1:18" s="99" customFormat="1" ht="12.75">
      <c r="A242" s="129"/>
      <c r="B242" s="129"/>
      <c r="C242" s="130" t="s">
        <v>174</v>
      </c>
      <c r="D242" s="131" t="s">
        <v>163</v>
      </c>
      <c r="E242" s="132">
        <v>10000</v>
      </c>
      <c r="F242" s="41">
        <v>10000</v>
      </c>
      <c r="G242" s="41"/>
      <c r="H242" s="41">
        <v>10000</v>
      </c>
      <c r="I242" s="41"/>
      <c r="J242" s="41"/>
      <c r="K242" s="40"/>
      <c r="L242" s="40"/>
      <c r="M242" s="41"/>
      <c r="N242" s="41"/>
      <c r="O242" s="41"/>
      <c r="P242" s="41"/>
      <c r="Q242" s="32"/>
      <c r="R242" s="32"/>
    </row>
    <row r="243" spans="1:18" s="99" customFormat="1" ht="12.75">
      <c r="A243" s="129"/>
      <c r="B243" s="129"/>
      <c r="C243" s="130" t="s">
        <v>213</v>
      </c>
      <c r="D243" s="131" t="s">
        <v>269</v>
      </c>
      <c r="E243" s="132">
        <v>2387</v>
      </c>
      <c r="F243" s="41">
        <v>2387</v>
      </c>
      <c r="G243" s="41"/>
      <c r="H243" s="41">
        <v>2387</v>
      </c>
      <c r="I243" s="41"/>
      <c r="J243" s="41"/>
      <c r="K243" s="40"/>
      <c r="L243" s="40"/>
      <c r="M243" s="41"/>
      <c r="N243" s="41"/>
      <c r="O243" s="41"/>
      <c r="P243" s="41"/>
      <c r="Q243" s="32"/>
      <c r="R243" s="32"/>
    </row>
    <row r="244" spans="1:18" s="99" customFormat="1" ht="12.75">
      <c r="A244" s="129"/>
      <c r="B244" s="129"/>
      <c r="C244" s="135">
        <v>4360</v>
      </c>
      <c r="D244" s="131" t="s">
        <v>310</v>
      </c>
      <c r="E244" s="132">
        <v>3000</v>
      </c>
      <c r="F244" s="41">
        <v>3000</v>
      </c>
      <c r="G244" s="41"/>
      <c r="H244" s="41">
        <v>3000</v>
      </c>
      <c r="I244" s="41"/>
      <c r="J244" s="41"/>
      <c r="K244" s="40"/>
      <c r="L244" s="40"/>
      <c r="M244" s="41"/>
      <c r="N244" s="41"/>
      <c r="O244" s="41"/>
      <c r="P244" s="41"/>
      <c r="Q244" s="32"/>
      <c r="R244" s="32"/>
    </row>
    <row r="245" spans="1:18" s="99" customFormat="1" ht="12.75">
      <c r="A245" s="129"/>
      <c r="B245" s="129"/>
      <c r="C245" s="130" t="s">
        <v>217</v>
      </c>
      <c r="D245" s="131" t="s">
        <v>218</v>
      </c>
      <c r="E245" s="132">
        <v>5000</v>
      </c>
      <c r="F245" s="41">
        <v>5000</v>
      </c>
      <c r="G245" s="41"/>
      <c r="H245" s="41">
        <v>5000</v>
      </c>
      <c r="I245" s="41"/>
      <c r="J245" s="41"/>
      <c r="K245" s="40"/>
      <c r="L245" s="40"/>
      <c r="M245" s="41"/>
      <c r="N245" s="41"/>
      <c r="O245" s="41"/>
      <c r="P245" s="41"/>
      <c r="Q245" s="32"/>
      <c r="R245" s="32"/>
    </row>
    <row r="246" spans="1:18" s="99" customFormat="1" ht="12.75">
      <c r="A246" s="129"/>
      <c r="B246" s="129"/>
      <c r="C246" s="130" t="s">
        <v>219</v>
      </c>
      <c r="D246" s="131" t="s">
        <v>220</v>
      </c>
      <c r="E246" s="132">
        <v>1800</v>
      </c>
      <c r="F246" s="41">
        <v>1800</v>
      </c>
      <c r="G246" s="41"/>
      <c r="H246" s="41">
        <v>1800</v>
      </c>
      <c r="I246" s="41"/>
      <c r="J246" s="41"/>
      <c r="K246" s="40"/>
      <c r="L246" s="40"/>
      <c r="M246" s="41"/>
      <c r="N246" s="41"/>
      <c r="O246" s="41"/>
      <c r="P246" s="41"/>
      <c r="Q246" s="32"/>
      <c r="R246" s="32"/>
    </row>
    <row r="247" spans="1:18" s="99" customFormat="1" ht="12.75">
      <c r="A247" s="129"/>
      <c r="B247" s="129"/>
      <c r="C247" s="130" t="s">
        <v>221</v>
      </c>
      <c r="D247" s="131" t="s">
        <v>222</v>
      </c>
      <c r="E247" s="132">
        <v>13968</v>
      </c>
      <c r="F247" s="41">
        <v>13968</v>
      </c>
      <c r="G247" s="41"/>
      <c r="H247" s="41">
        <v>13968</v>
      </c>
      <c r="I247" s="41"/>
      <c r="J247" s="41"/>
      <c r="K247" s="40"/>
      <c r="L247" s="40"/>
      <c r="M247" s="41"/>
      <c r="N247" s="41"/>
      <c r="O247" s="41"/>
      <c r="P247" s="41"/>
      <c r="Q247" s="32"/>
      <c r="R247" s="32"/>
    </row>
    <row r="248" spans="1:18" s="99" customFormat="1" ht="12.75">
      <c r="A248" s="129"/>
      <c r="B248" s="129"/>
      <c r="C248" s="130" t="s">
        <v>223</v>
      </c>
      <c r="D248" s="131" t="s">
        <v>224</v>
      </c>
      <c r="E248" s="132">
        <v>3373</v>
      </c>
      <c r="F248" s="41">
        <v>3373</v>
      </c>
      <c r="G248" s="41"/>
      <c r="H248" s="41">
        <v>3373</v>
      </c>
      <c r="I248" s="41"/>
      <c r="J248" s="41"/>
      <c r="K248" s="40"/>
      <c r="L248" s="40"/>
      <c r="M248" s="41"/>
      <c r="N248" s="41"/>
      <c r="O248" s="41"/>
      <c r="P248" s="41"/>
      <c r="Q248" s="32"/>
      <c r="R248" s="32"/>
    </row>
    <row r="249" spans="1:18" s="99" customFormat="1" ht="12.75">
      <c r="A249" s="129"/>
      <c r="B249" s="129"/>
      <c r="C249" s="130" t="s">
        <v>225</v>
      </c>
      <c r="D249" s="131" t="s">
        <v>226</v>
      </c>
      <c r="E249" s="132">
        <v>819</v>
      </c>
      <c r="F249" s="41">
        <v>819</v>
      </c>
      <c r="G249" s="41"/>
      <c r="H249" s="41">
        <v>819</v>
      </c>
      <c r="I249" s="41"/>
      <c r="J249" s="41"/>
      <c r="K249" s="40"/>
      <c r="L249" s="40"/>
      <c r="M249" s="41"/>
      <c r="N249" s="41"/>
      <c r="O249" s="41"/>
      <c r="P249" s="41"/>
      <c r="Q249" s="32"/>
      <c r="R249" s="32"/>
    </row>
    <row r="250" spans="1:18" s="99" customFormat="1" ht="12.75">
      <c r="A250" s="129"/>
      <c r="B250" s="129"/>
      <c r="C250" s="130" t="s">
        <v>227</v>
      </c>
      <c r="D250" s="131" t="s">
        <v>196</v>
      </c>
      <c r="E250" s="132">
        <v>9000</v>
      </c>
      <c r="F250" s="41">
        <v>9000</v>
      </c>
      <c r="G250" s="41"/>
      <c r="H250" s="41">
        <v>9000</v>
      </c>
      <c r="I250" s="41"/>
      <c r="J250" s="41"/>
      <c r="K250" s="40"/>
      <c r="L250" s="40"/>
      <c r="M250" s="41"/>
      <c r="N250" s="41"/>
      <c r="O250" s="41"/>
      <c r="P250" s="41"/>
      <c r="Q250" s="32"/>
      <c r="R250" s="32"/>
    </row>
    <row r="251" spans="1:18" s="128" customFormat="1" ht="12.75">
      <c r="A251" s="122"/>
      <c r="B251" s="122" t="s">
        <v>311</v>
      </c>
      <c r="C251" s="123"/>
      <c r="D251" s="124" t="s">
        <v>312</v>
      </c>
      <c r="E251" s="125">
        <f>SUM(E252:E257)</f>
        <v>148842</v>
      </c>
      <c r="F251" s="30">
        <f>SUM(F252:F257)</f>
        <v>148842</v>
      </c>
      <c r="G251" s="30">
        <f>SUM(G252:G257)</f>
        <v>143300</v>
      </c>
      <c r="H251" s="30">
        <f>SUM(H252:H257)</f>
        <v>5542</v>
      </c>
      <c r="I251" s="30"/>
      <c r="J251" s="30"/>
      <c r="K251" s="8"/>
      <c r="L251" s="8"/>
      <c r="M251" s="30"/>
      <c r="N251" s="30"/>
      <c r="O251" s="30"/>
      <c r="P251" s="30"/>
      <c r="Q251" s="149"/>
      <c r="R251" s="149"/>
    </row>
    <row r="252" spans="1:18" s="99" customFormat="1" ht="12.75">
      <c r="A252" s="129"/>
      <c r="B252" s="129"/>
      <c r="C252" s="130" t="s">
        <v>187</v>
      </c>
      <c r="D252" s="131" t="s">
        <v>188</v>
      </c>
      <c r="E252" s="132">
        <v>114500</v>
      </c>
      <c r="F252" s="41">
        <v>114500</v>
      </c>
      <c r="G252" s="41">
        <v>114500</v>
      </c>
      <c r="H252" s="41"/>
      <c r="I252" s="41"/>
      <c r="J252" s="41"/>
      <c r="K252" s="40"/>
      <c r="L252" s="40"/>
      <c r="M252" s="41"/>
      <c r="N252" s="41"/>
      <c r="O252" s="41"/>
      <c r="P252" s="41"/>
      <c r="Q252" s="32"/>
      <c r="R252" s="32"/>
    </row>
    <row r="253" spans="1:18" s="99" customFormat="1" ht="12.75">
      <c r="A253" s="129"/>
      <c r="B253" s="129"/>
      <c r="C253" s="130" t="s">
        <v>189</v>
      </c>
      <c r="D253" s="131" t="s">
        <v>190</v>
      </c>
      <c r="E253" s="132">
        <v>5700</v>
      </c>
      <c r="F253" s="41">
        <v>5700</v>
      </c>
      <c r="G253" s="41">
        <v>5700</v>
      </c>
      <c r="H253" s="41" t="s">
        <v>279</v>
      </c>
      <c r="I253" s="41"/>
      <c r="J253" s="41"/>
      <c r="K253" s="40"/>
      <c r="L253" s="40"/>
      <c r="M253" s="41"/>
      <c r="N253" s="41"/>
      <c r="O253" s="41"/>
      <c r="P253" s="41"/>
      <c r="Q253" s="32"/>
      <c r="R253" s="32"/>
    </row>
    <row r="254" spans="1:18" s="99" customFormat="1" ht="12.75">
      <c r="A254" s="129"/>
      <c r="B254" s="129"/>
      <c r="C254" s="130" t="s">
        <v>191</v>
      </c>
      <c r="D254" s="131" t="s">
        <v>192</v>
      </c>
      <c r="E254" s="132">
        <v>20080</v>
      </c>
      <c r="F254" s="41">
        <v>20080</v>
      </c>
      <c r="G254" s="41">
        <v>20080</v>
      </c>
      <c r="H254" s="41"/>
      <c r="I254" s="41"/>
      <c r="J254" s="41"/>
      <c r="K254" s="40"/>
      <c r="L254" s="40"/>
      <c r="M254" s="41"/>
      <c r="N254" s="41"/>
      <c r="O254" s="41"/>
      <c r="P254" s="41"/>
      <c r="Q254" s="32"/>
      <c r="R254" s="32"/>
    </row>
    <row r="255" spans="1:18" s="99" customFormat="1" ht="12.75">
      <c r="A255" s="129"/>
      <c r="B255" s="129"/>
      <c r="C255" s="130" t="s">
        <v>193</v>
      </c>
      <c r="D255" s="131" t="s">
        <v>194</v>
      </c>
      <c r="E255" s="132">
        <v>3020</v>
      </c>
      <c r="F255" s="41">
        <v>3020</v>
      </c>
      <c r="G255" s="41">
        <v>3020</v>
      </c>
      <c r="H255" s="41"/>
      <c r="I255" s="41"/>
      <c r="J255" s="41"/>
      <c r="K255" s="40"/>
      <c r="L255" s="40"/>
      <c r="M255" s="41"/>
      <c r="N255" s="41"/>
      <c r="O255" s="41"/>
      <c r="P255" s="41"/>
      <c r="Q255" s="32"/>
      <c r="R255" s="32"/>
    </row>
    <row r="256" spans="1:18" s="99" customFormat="1" ht="12.75">
      <c r="A256" s="129"/>
      <c r="B256" s="129"/>
      <c r="C256" s="130" t="s">
        <v>174</v>
      </c>
      <c r="D256" s="131" t="s">
        <v>163</v>
      </c>
      <c r="E256" s="132">
        <v>1009</v>
      </c>
      <c r="F256" s="41">
        <v>1009</v>
      </c>
      <c r="G256" s="41"/>
      <c r="H256" s="41">
        <v>1009</v>
      </c>
      <c r="I256" s="41"/>
      <c r="J256" s="41"/>
      <c r="K256" s="40"/>
      <c r="L256" s="40"/>
      <c r="M256" s="41"/>
      <c r="N256" s="41"/>
      <c r="O256" s="41"/>
      <c r="P256" s="41"/>
      <c r="Q256" s="32"/>
      <c r="R256" s="32"/>
    </row>
    <row r="257" spans="1:18" s="99" customFormat="1" ht="12.75">
      <c r="A257" s="129"/>
      <c r="B257" s="129"/>
      <c r="C257" s="130" t="s">
        <v>221</v>
      </c>
      <c r="D257" s="131" t="s">
        <v>222</v>
      </c>
      <c r="E257" s="132">
        <v>4533</v>
      </c>
      <c r="F257" s="41">
        <v>4533</v>
      </c>
      <c r="G257" s="41"/>
      <c r="H257" s="41">
        <v>4533</v>
      </c>
      <c r="I257" s="41"/>
      <c r="J257" s="41"/>
      <c r="K257" s="40"/>
      <c r="L257" s="40"/>
      <c r="M257" s="41"/>
      <c r="N257" s="41"/>
      <c r="O257" s="41"/>
      <c r="P257" s="41"/>
      <c r="Q257" s="32"/>
      <c r="R257" s="32"/>
    </row>
    <row r="258" spans="1:18" s="128" customFormat="1" ht="12.75">
      <c r="A258" s="122"/>
      <c r="B258" s="122" t="s">
        <v>313</v>
      </c>
      <c r="C258" s="123"/>
      <c r="D258" s="124" t="s">
        <v>21</v>
      </c>
      <c r="E258" s="125">
        <f>SUM(E259:E260)</f>
        <v>58440</v>
      </c>
      <c r="F258" s="30">
        <f>SUM(F259:F260)</f>
        <v>58440</v>
      </c>
      <c r="G258" s="30"/>
      <c r="H258" s="30">
        <f>SUM(H259:H260)</f>
        <v>13440</v>
      </c>
      <c r="I258" s="30"/>
      <c r="J258" s="30">
        <f>SUM(J259:J260)</f>
        <v>45000</v>
      </c>
      <c r="K258" s="8"/>
      <c r="L258" s="8"/>
      <c r="M258" s="30"/>
      <c r="N258" s="30"/>
      <c r="O258" s="30"/>
      <c r="P258" s="30"/>
      <c r="Q258" s="149"/>
      <c r="R258" s="149"/>
    </row>
    <row r="259" spans="1:18" s="99" customFormat="1" ht="12.75">
      <c r="A259" s="129"/>
      <c r="B259" s="129"/>
      <c r="C259" s="130" t="s">
        <v>298</v>
      </c>
      <c r="D259" s="131" t="s">
        <v>299</v>
      </c>
      <c r="E259" s="132">
        <v>45000</v>
      </c>
      <c r="F259" s="41">
        <v>45000</v>
      </c>
      <c r="G259" s="41"/>
      <c r="H259" s="41"/>
      <c r="I259" s="41"/>
      <c r="J259" s="41">
        <v>45000</v>
      </c>
      <c r="K259" s="40"/>
      <c r="L259" s="40"/>
      <c r="M259" s="41"/>
      <c r="N259" s="41"/>
      <c r="O259" s="41"/>
      <c r="P259" s="41"/>
      <c r="Q259" s="32"/>
      <c r="R259" s="32"/>
    </row>
    <row r="260" spans="1:18" s="99" customFormat="1" ht="12.75">
      <c r="A260" s="129"/>
      <c r="B260" s="129"/>
      <c r="C260" s="135">
        <v>4300</v>
      </c>
      <c r="D260" s="131" t="s">
        <v>163</v>
      </c>
      <c r="E260" s="132">
        <v>13440</v>
      </c>
      <c r="F260" s="41">
        <v>13440</v>
      </c>
      <c r="G260" s="41"/>
      <c r="H260" s="41">
        <v>13440</v>
      </c>
      <c r="I260" s="41"/>
      <c r="J260" s="41"/>
      <c r="K260" s="40"/>
      <c r="L260" s="40"/>
      <c r="M260" s="41"/>
      <c r="N260" s="41"/>
      <c r="O260" s="41"/>
      <c r="P260" s="41"/>
      <c r="Q260" s="32"/>
      <c r="R260" s="32"/>
    </row>
    <row r="261" spans="1:18" s="121" customFormat="1" ht="12.75">
      <c r="A261" s="163">
        <v>900</v>
      </c>
      <c r="B261" s="114"/>
      <c r="C261" s="115"/>
      <c r="D261" s="139" t="s">
        <v>314</v>
      </c>
      <c r="E261" s="117">
        <f>E262+E266+E271+E273+E276+E278+E281</f>
        <v>10864100</v>
      </c>
      <c r="F261" s="145">
        <f>F262+F266+F271+F273+F276+F278+F281</f>
        <v>519600</v>
      </c>
      <c r="G261" s="146"/>
      <c r="H261" s="145">
        <f>H262+H266+H271+H273+H276+H278+H281</f>
        <v>409600</v>
      </c>
      <c r="I261" s="145">
        <f>I262+I266+I271+I273+I276+I281</f>
        <v>110000</v>
      </c>
      <c r="J261" s="146"/>
      <c r="K261" s="147"/>
      <c r="L261" s="147"/>
      <c r="M261" s="146"/>
      <c r="N261" s="145">
        <f>N262+N266+N271+N273+N276+N278+N281</f>
        <v>10344500</v>
      </c>
      <c r="O261" s="145">
        <f>O262+O266+O271+O273+O276+O278+O281</f>
        <v>2690100</v>
      </c>
      <c r="P261" s="145">
        <f>P262+P266+P271+P273+P276+P281</f>
        <v>7654400</v>
      </c>
      <c r="Q261" s="148"/>
      <c r="R261" s="148"/>
    </row>
    <row r="262" spans="1:18" s="154" customFormat="1" ht="12.75">
      <c r="A262" s="122"/>
      <c r="B262" s="122" t="s">
        <v>315</v>
      </c>
      <c r="C262" s="123"/>
      <c r="D262" s="124" t="s">
        <v>316</v>
      </c>
      <c r="E262" s="125">
        <f>SUM(E263:E265)</f>
        <v>8910500</v>
      </c>
      <c r="F262" s="151"/>
      <c r="G262" s="151"/>
      <c r="H262" s="151"/>
      <c r="I262" s="151"/>
      <c r="J262" s="151"/>
      <c r="K262" s="152"/>
      <c r="L262" s="152"/>
      <c r="M262" s="151"/>
      <c r="N262" s="151">
        <f>SUM(N263:N265)</f>
        <v>8910500</v>
      </c>
      <c r="O262" s="151">
        <f>SUM(O263:O265)</f>
        <v>1756100</v>
      </c>
      <c r="P262" s="151">
        <f>SUM(P264:P265)</f>
        <v>7154400</v>
      </c>
      <c r="Q262" s="153"/>
      <c r="R262" s="153"/>
    </row>
    <row r="263" spans="1:18" s="99" customFormat="1" ht="12.75">
      <c r="A263" s="164"/>
      <c r="B263" s="164"/>
      <c r="C263" s="165" t="s">
        <v>145</v>
      </c>
      <c r="D263" s="166" t="s">
        <v>146</v>
      </c>
      <c r="E263" s="142">
        <v>1756100</v>
      </c>
      <c r="F263" s="41"/>
      <c r="G263" s="41"/>
      <c r="H263" s="41"/>
      <c r="I263" s="41"/>
      <c r="J263" s="41"/>
      <c r="K263" s="40"/>
      <c r="L263" s="40"/>
      <c r="M263" s="41"/>
      <c r="N263" s="41">
        <v>1756100</v>
      </c>
      <c r="O263" s="41">
        <v>1756100</v>
      </c>
      <c r="P263" s="41"/>
      <c r="Q263" s="32"/>
      <c r="R263" s="32"/>
    </row>
    <row r="264" spans="1:18" s="99" customFormat="1" ht="12.75">
      <c r="A264" s="164"/>
      <c r="B264" s="164"/>
      <c r="C264" s="167">
        <v>6058</v>
      </c>
      <c r="D264" s="166" t="s">
        <v>147</v>
      </c>
      <c r="E264" s="142">
        <v>7154400</v>
      </c>
      <c r="F264" s="41"/>
      <c r="G264" s="41"/>
      <c r="H264" s="41"/>
      <c r="I264" s="41"/>
      <c r="J264" s="41"/>
      <c r="K264" s="40"/>
      <c r="L264" s="40"/>
      <c r="M264" s="41"/>
      <c r="N264" s="41">
        <v>7154400</v>
      </c>
      <c r="O264" s="41"/>
      <c r="P264" s="41">
        <v>7154400</v>
      </c>
      <c r="Q264" s="32"/>
      <c r="R264" s="32"/>
    </row>
    <row r="265" spans="1:18" s="99" customFormat="1" ht="15.75" customHeight="1">
      <c r="A265" s="164"/>
      <c r="B265" s="164"/>
      <c r="C265" s="167">
        <v>6059</v>
      </c>
      <c r="D265" s="166" t="s">
        <v>148</v>
      </c>
      <c r="E265" s="142"/>
      <c r="F265" s="41"/>
      <c r="G265" s="41"/>
      <c r="H265" s="41"/>
      <c r="I265" s="41"/>
      <c r="J265" s="41"/>
      <c r="K265" s="40"/>
      <c r="L265" s="40"/>
      <c r="M265" s="41"/>
      <c r="N265" s="41"/>
      <c r="O265" s="41"/>
      <c r="P265" s="41"/>
      <c r="Q265" s="32"/>
      <c r="R265" s="32"/>
    </row>
    <row r="266" spans="1:18" s="128" customFormat="1" ht="12.75">
      <c r="A266" s="122"/>
      <c r="B266" s="122" t="s">
        <v>317</v>
      </c>
      <c r="C266" s="141"/>
      <c r="D266" s="124" t="s">
        <v>318</v>
      </c>
      <c r="E266" s="125">
        <f>SUM(E267:E270)</f>
        <v>384600</v>
      </c>
      <c r="F266" s="30">
        <f>SUM(F267:F268)</f>
        <v>84600</v>
      </c>
      <c r="G266" s="30"/>
      <c r="H266" s="30">
        <f>SUM(H267:H268)</f>
        <v>84600</v>
      </c>
      <c r="I266" s="30"/>
      <c r="J266" s="30"/>
      <c r="K266" s="8"/>
      <c r="L266" s="8"/>
      <c r="M266" s="30"/>
      <c r="N266" s="30">
        <f>SUM(N267:N270)</f>
        <v>300000</v>
      </c>
      <c r="O266" s="30">
        <f>SUM(O267:O270)</f>
        <v>300000</v>
      </c>
      <c r="P266" s="30"/>
      <c r="Q266" s="149"/>
      <c r="R266" s="149"/>
    </row>
    <row r="267" spans="1:18" s="99" customFormat="1" ht="12.75">
      <c r="A267" s="129"/>
      <c r="B267" s="155"/>
      <c r="C267" s="135" t="s">
        <v>201</v>
      </c>
      <c r="D267" s="131" t="s">
        <v>195</v>
      </c>
      <c r="E267" s="132">
        <v>2000</v>
      </c>
      <c r="F267" s="41">
        <v>2000</v>
      </c>
      <c r="G267" s="41"/>
      <c r="H267" s="41">
        <v>2000</v>
      </c>
      <c r="I267" s="41"/>
      <c r="J267" s="41"/>
      <c r="K267" s="40"/>
      <c r="L267" s="40"/>
      <c r="M267" s="41"/>
      <c r="N267" s="41"/>
      <c r="O267" s="41"/>
      <c r="P267" s="41"/>
      <c r="Q267" s="32"/>
      <c r="R267" s="32"/>
    </row>
    <row r="268" spans="1:18" s="99" customFormat="1" ht="12.75">
      <c r="A268" s="129"/>
      <c r="B268" s="129"/>
      <c r="C268" s="135" t="s">
        <v>174</v>
      </c>
      <c r="D268" s="131" t="s">
        <v>163</v>
      </c>
      <c r="E268" s="132">
        <v>82600</v>
      </c>
      <c r="F268" s="41">
        <v>82600</v>
      </c>
      <c r="G268" s="41"/>
      <c r="H268" s="41">
        <v>82600</v>
      </c>
      <c r="I268" s="41"/>
      <c r="J268" s="41"/>
      <c r="K268" s="40"/>
      <c r="L268" s="40"/>
      <c r="M268" s="41"/>
      <c r="N268" s="41"/>
      <c r="O268" s="41"/>
      <c r="P268" s="41"/>
      <c r="Q268" s="32"/>
      <c r="R268" s="32"/>
    </row>
    <row r="269" spans="1:18" s="99" customFormat="1" ht="12.75">
      <c r="A269" s="129"/>
      <c r="B269" s="129"/>
      <c r="C269" s="135">
        <v>6010</v>
      </c>
      <c r="D269" s="131" t="s">
        <v>319</v>
      </c>
      <c r="E269" s="132"/>
      <c r="F269" s="41"/>
      <c r="G269" s="41"/>
      <c r="H269" s="41"/>
      <c r="I269" s="41"/>
      <c r="J269" s="41"/>
      <c r="K269" s="40"/>
      <c r="L269" s="40"/>
      <c r="M269" s="41"/>
      <c r="N269" s="41"/>
      <c r="O269" s="41"/>
      <c r="P269" s="41"/>
      <c r="Q269" s="32"/>
      <c r="R269" s="32"/>
    </row>
    <row r="270" spans="1:18" s="99" customFormat="1" ht="12.75">
      <c r="A270" s="129"/>
      <c r="B270" s="129"/>
      <c r="C270" s="135">
        <v>6050</v>
      </c>
      <c r="D270" s="131" t="s">
        <v>146</v>
      </c>
      <c r="E270" s="132">
        <v>300000</v>
      </c>
      <c r="F270" s="41"/>
      <c r="G270" s="41"/>
      <c r="H270" s="41"/>
      <c r="I270" s="41"/>
      <c r="J270" s="41"/>
      <c r="K270" s="40"/>
      <c r="L270" s="40"/>
      <c r="M270" s="41"/>
      <c r="N270" s="41">
        <v>300000</v>
      </c>
      <c r="O270" s="41">
        <v>300000</v>
      </c>
      <c r="P270" s="41"/>
      <c r="Q270" s="32"/>
      <c r="R270" s="32"/>
    </row>
    <row r="271" spans="1:18" s="128" customFormat="1" ht="12.75">
      <c r="A271" s="122"/>
      <c r="B271" s="122" t="s">
        <v>320</v>
      </c>
      <c r="C271" s="141"/>
      <c r="D271" s="124" t="s">
        <v>321</v>
      </c>
      <c r="E271" s="125">
        <v>40000</v>
      </c>
      <c r="F271" s="30">
        <v>40000</v>
      </c>
      <c r="G271" s="30"/>
      <c r="H271" s="30"/>
      <c r="I271" s="30">
        <v>40000</v>
      </c>
      <c r="J271" s="30"/>
      <c r="K271" s="8"/>
      <c r="L271" s="8"/>
      <c r="M271" s="30"/>
      <c r="N271" s="30"/>
      <c r="O271" s="30"/>
      <c r="P271" s="30"/>
      <c r="Q271" s="149"/>
      <c r="R271" s="149"/>
    </row>
    <row r="272" spans="1:18" s="99" customFormat="1" ht="15" customHeight="1">
      <c r="A272" s="129"/>
      <c r="B272" s="129"/>
      <c r="C272" s="135">
        <v>2650</v>
      </c>
      <c r="D272" s="131" t="s">
        <v>322</v>
      </c>
      <c r="E272" s="132">
        <v>40000</v>
      </c>
      <c r="F272" s="41">
        <v>40000</v>
      </c>
      <c r="G272" s="41"/>
      <c r="H272" s="41"/>
      <c r="I272" s="41">
        <v>40000</v>
      </c>
      <c r="J272" s="41"/>
      <c r="K272" s="40"/>
      <c r="L272" s="40"/>
      <c r="M272" s="41"/>
      <c r="N272" s="41"/>
      <c r="O272" s="41"/>
      <c r="P272" s="41"/>
      <c r="Q272" s="32"/>
      <c r="R272" s="32"/>
    </row>
    <row r="273" spans="1:18" s="128" customFormat="1" ht="12.75">
      <c r="A273" s="122"/>
      <c r="B273" s="122" t="s">
        <v>323</v>
      </c>
      <c r="C273" s="123"/>
      <c r="D273" s="124" t="s">
        <v>324</v>
      </c>
      <c r="E273" s="125">
        <f>SUM(E274:E275)</f>
        <v>40000</v>
      </c>
      <c r="F273" s="30">
        <v>40000</v>
      </c>
      <c r="G273" s="30"/>
      <c r="H273" s="30"/>
      <c r="I273" s="30">
        <v>40000</v>
      </c>
      <c r="J273" s="30"/>
      <c r="K273" s="8"/>
      <c r="L273" s="8"/>
      <c r="M273" s="30"/>
      <c r="N273" s="30"/>
      <c r="O273" s="30"/>
      <c r="P273" s="30"/>
      <c r="Q273" s="149"/>
      <c r="R273" s="149"/>
    </row>
    <row r="274" spans="1:18" s="99" customFormat="1" ht="12.75">
      <c r="A274" s="129"/>
      <c r="B274" s="129"/>
      <c r="C274" s="135">
        <v>2650</v>
      </c>
      <c r="D274" s="131" t="s">
        <v>325</v>
      </c>
      <c r="E274" s="142">
        <v>40000</v>
      </c>
      <c r="F274" s="46">
        <v>40000</v>
      </c>
      <c r="G274" s="46"/>
      <c r="H274" s="46"/>
      <c r="I274" s="46">
        <v>40000</v>
      </c>
      <c r="J274" s="46"/>
      <c r="K274" s="159"/>
      <c r="L274" s="159"/>
      <c r="M274" s="46"/>
      <c r="N274" s="46"/>
      <c r="O274" s="46"/>
      <c r="P274" s="46"/>
      <c r="Q274" s="32"/>
      <c r="R274" s="32"/>
    </row>
    <row r="275" spans="1:18" s="99" customFormat="1" ht="12.75">
      <c r="A275" s="129"/>
      <c r="B275" s="129"/>
      <c r="C275" s="130" t="s">
        <v>174</v>
      </c>
      <c r="D275" s="131" t="s">
        <v>163</v>
      </c>
      <c r="E275" s="132"/>
      <c r="F275" s="41"/>
      <c r="G275" s="41"/>
      <c r="H275" s="41"/>
      <c r="I275" s="41"/>
      <c r="J275" s="41"/>
      <c r="K275" s="40"/>
      <c r="L275" s="40"/>
      <c r="M275" s="41"/>
      <c r="N275" s="41"/>
      <c r="O275" s="41"/>
      <c r="P275" s="41"/>
      <c r="Q275" s="32"/>
      <c r="R275" s="32"/>
    </row>
    <row r="276" spans="1:18" s="128" customFormat="1" ht="12.75">
      <c r="A276" s="122"/>
      <c r="B276" s="122" t="s">
        <v>326</v>
      </c>
      <c r="C276" s="123"/>
      <c r="D276" s="124" t="s">
        <v>327</v>
      </c>
      <c r="E276" s="125">
        <v>70000</v>
      </c>
      <c r="F276" s="30">
        <v>70000</v>
      </c>
      <c r="G276" s="30"/>
      <c r="H276" s="30">
        <v>70000</v>
      </c>
      <c r="I276" s="30"/>
      <c r="J276" s="30"/>
      <c r="K276" s="8"/>
      <c r="L276" s="8"/>
      <c r="M276" s="30"/>
      <c r="N276" s="30"/>
      <c r="O276" s="30"/>
      <c r="P276" s="30"/>
      <c r="Q276" s="149"/>
      <c r="R276" s="149"/>
    </row>
    <row r="277" spans="1:18" s="99" customFormat="1" ht="12.75">
      <c r="A277" s="129"/>
      <c r="B277" s="129"/>
      <c r="C277" s="130" t="s">
        <v>174</v>
      </c>
      <c r="D277" s="131" t="s">
        <v>163</v>
      </c>
      <c r="E277" s="132">
        <v>70000</v>
      </c>
      <c r="F277" s="41">
        <v>70000</v>
      </c>
      <c r="G277" s="41"/>
      <c r="H277" s="41">
        <v>70000</v>
      </c>
      <c r="I277" s="41"/>
      <c r="J277" s="41"/>
      <c r="K277" s="40"/>
      <c r="L277" s="40"/>
      <c r="M277" s="41"/>
      <c r="N277" s="41"/>
      <c r="O277" s="41"/>
      <c r="P277" s="41"/>
      <c r="Q277" s="32"/>
      <c r="R277" s="32"/>
    </row>
    <row r="278" spans="1:18" s="128" customFormat="1" ht="12.75">
      <c r="A278" s="122"/>
      <c r="B278" s="122" t="s">
        <v>328</v>
      </c>
      <c r="C278" s="123"/>
      <c r="D278" s="124" t="s">
        <v>329</v>
      </c>
      <c r="E278" s="125">
        <f>SUM(E279:E280)</f>
        <v>250000</v>
      </c>
      <c r="F278" s="30">
        <f>SUM(F279:F280)</f>
        <v>250000</v>
      </c>
      <c r="G278" s="30"/>
      <c r="H278" s="30">
        <f>SUM(H279:H280)</f>
        <v>250000</v>
      </c>
      <c r="I278" s="30"/>
      <c r="J278" s="30"/>
      <c r="K278" s="8"/>
      <c r="L278" s="8"/>
      <c r="M278" s="30"/>
      <c r="N278" s="30"/>
      <c r="O278" s="30"/>
      <c r="P278" s="30"/>
      <c r="Q278" s="149"/>
      <c r="R278" s="149"/>
    </row>
    <row r="279" spans="1:18" s="99" customFormat="1" ht="12.75">
      <c r="A279" s="129"/>
      <c r="B279" s="129"/>
      <c r="C279" s="130" t="s">
        <v>172</v>
      </c>
      <c r="D279" s="131" t="s">
        <v>173</v>
      </c>
      <c r="E279" s="132">
        <v>180000</v>
      </c>
      <c r="F279" s="41">
        <v>180000</v>
      </c>
      <c r="G279" s="41"/>
      <c r="H279" s="41">
        <v>180000</v>
      </c>
      <c r="I279" s="41"/>
      <c r="J279" s="41"/>
      <c r="K279" s="40"/>
      <c r="L279" s="40"/>
      <c r="M279" s="41"/>
      <c r="N279" s="41"/>
      <c r="O279" s="41"/>
      <c r="P279" s="41"/>
      <c r="Q279" s="32"/>
      <c r="R279" s="32"/>
    </row>
    <row r="280" spans="1:18" s="99" customFormat="1" ht="12.75">
      <c r="A280" s="129"/>
      <c r="B280" s="129"/>
      <c r="C280" s="130" t="s">
        <v>161</v>
      </c>
      <c r="D280" s="131" t="s">
        <v>162</v>
      </c>
      <c r="E280" s="132">
        <v>70000</v>
      </c>
      <c r="F280" s="41">
        <v>70000</v>
      </c>
      <c r="G280" s="41"/>
      <c r="H280" s="41">
        <v>70000</v>
      </c>
      <c r="I280" s="41"/>
      <c r="J280" s="41"/>
      <c r="K280" s="40"/>
      <c r="L280" s="40"/>
      <c r="M280" s="41"/>
      <c r="N280" s="41"/>
      <c r="O280" s="41"/>
      <c r="P280" s="41"/>
      <c r="Q280" s="32"/>
      <c r="R280" s="32"/>
    </row>
    <row r="281" spans="1:18" s="128" customFormat="1" ht="12.75">
      <c r="A281" s="122"/>
      <c r="B281" s="122" t="s">
        <v>330</v>
      </c>
      <c r="C281" s="123"/>
      <c r="D281" s="124" t="s">
        <v>21</v>
      </c>
      <c r="E281" s="125">
        <f>SUM(E282:E287)</f>
        <v>1169000</v>
      </c>
      <c r="F281" s="30">
        <f>SUM(F282:F284)</f>
        <v>35000</v>
      </c>
      <c r="G281" s="30"/>
      <c r="H281" s="30">
        <f>SUM(H282:H284)</f>
        <v>5000</v>
      </c>
      <c r="I281" s="30">
        <v>30000</v>
      </c>
      <c r="J281" s="30"/>
      <c r="K281" s="8"/>
      <c r="L281" s="8"/>
      <c r="M281" s="30"/>
      <c r="N281" s="30">
        <f>SUM(N282:N287)</f>
        <v>1134000</v>
      </c>
      <c r="O281" s="30">
        <f>SUM(O283:O287)</f>
        <v>634000</v>
      </c>
      <c r="P281" s="30">
        <f>SUM(P282:P287)</f>
        <v>500000</v>
      </c>
      <c r="Q281" s="149"/>
      <c r="R281" s="149"/>
    </row>
    <row r="282" spans="1:18" s="99" customFormat="1" ht="12.75">
      <c r="A282" s="129"/>
      <c r="B282" s="129"/>
      <c r="C282" s="135">
        <v>2650</v>
      </c>
      <c r="D282" s="131" t="s">
        <v>325</v>
      </c>
      <c r="E282" s="142">
        <v>30000</v>
      </c>
      <c r="F282" s="46">
        <v>30000</v>
      </c>
      <c r="G282" s="46"/>
      <c r="H282" s="46"/>
      <c r="I282" s="46">
        <v>30000</v>
      </c>
      <c r="J282" s="46"/>
      <c r="K282" s="159"/>
      <c r="L282" s="159"/>
      <c r="M282" s="46"/>
      <c r="N282" s="46"/>
      <c r="O282" s="46"/>
      <c r="P282" s="46"/>
      <c r="Q282" s="32"/>
      <c r="R282" s="32"/>
    </row>
    <row r="283" spans="1:18" s="99" customFormat="1" ht="12.75">
      <c r="A283" s="129"/>
      <c r="B283" s="129"/>
      <c r="C283" s="130" t="s">
        <v>161</v>
      </c>
      <c r="D283" s="131" t="s">
        <v>162</v>
      </c>
      <c r="E283" s="132"/>
      <c r="F283" s="41"/>
      <c r="G283" s="41"/>
      <c r="H283" s="41"/>
      <c r="I283" s="41"/>
      <c r="J283" s="41"/>
      <c r="K283" s="40"/>
      <c r="L283" s="40"/>
      <c r="M283" s="41"/>
      <c r="N283" s="41"/>
      <c r="O283" s="41"/>
      <c r="P283" s="41"/>
      <c r="Q283" s="32"/>
      <c r="R283" s="32"/>
    </row>
    <row r="284" spans="1:18" s="99" customFormat="1" ht="12.75">
      <c r="A284" s="129"/>
      <c r="B284" s="129"/>
      <c r="C284" s="130" t="s">
        <v>174</v>
      </c>
      <c r="D284" s="131" t="s">
        <v>163</v>
      </c>
      <c r="E284" s="132">
        <v>5000</v>
      </c>
      <c r="F284" s="41">
        <v>5000</v>
      </c>
      <c r="G284" s="41"/>
      <c r="H284" s="41">
        <v>5000</v>
      </c>
      <c r="I284" s="41"/>
      <c r="J284" s="41"/>
      <c r="K284" s="40"/>
      <c r="L284" s="40"/>
      <c r="M284" s="41"/>
      <c r="N284" s="41"/>
      <c r="O284" s="41"/>
      <c r="P284" s="41"/>
      <c r="Q284" s="32"/>
      <c r="R284" s="32"/>
    </row>
    <row r="285" spans="1:18" s="99" customFormat="1" ht="12.75">
      <c r="A285" s="129"/>
      <c r="B285" s="129"/>
      <c r="C285" s="135">
        <v>6210</v>
      </c>
      <c r="D285" s="131" t="s">
        <v>149</v>
      </c>
      <c r="E285" s="132">
        <v>100000</v>
      </c>
      <c r="F285" s="41"/>
      <c r="G285" s="41"/>
      <c r="H285" s="41"/>
      <c r="I285" s="41"/>
      <c r="J285" s="41"/>
      <c r="K285" s="40"/>
      <c r="L285" s="40"/>
      <c r="M285" s="41"/>
      <c r="N285" s="41">
        <v>100000</v>
      </c>
      <c r="O285" s="41">
        <v>100000</v>
      </c>
      <c r="P285" s="41"/>
      <c r="Q285" s="32"/>
      <c r="R285" s="32"/>
    </row>
    <row r="286" spans="1:18" s="99" customFormat="1" ht="12.75">
      <c r="A286" s="129"/>
      <c r="B286" s="129"/>
      <c r="C286" s="135">
        <v>6050</v>
      </c>
      <c r="D286" s="131" t="s">
        <v>146</v>
      </c>
      <c r="E286" s="132">
        <v>534000</v>
      </c>
      <c r="F286" s="41"/>
      <c r="G286" s="41"/>
      <c r="H286" s="41"/>
      <c r="I286" s="41"/>
      <c r="J286" s="41"/>
      <c r="K286" s="40"/>
      <c r="L286" s="40"/>
      <c r="M286" s="41"/>
      <c r="N286" s="41">
        <v>534000</v>
      </c>
      <c r="O286" s="41">
        <v>534000</v>
      </c>
      <c r="P286" s="41"/>
      <c r="Q286" s="32"/>
      <c r="R286" s="32"/>
    </row>
    <row r="287" spans="1:18" s="99" customFormat="1" ht="12.75">
      <c r="A287" s="129"/>
      <c r="B287" s="129"/>
      <c r="C287" s="135">
        <v>6058</v>
      </c>
      <c r="D287" s="131" t="s">
        <v>146</v>
      </c>
      <c r="E287" s="132">
        <v>500000</v>
      </c>
      <c r="F287" s="41"/>
      <c r="G287" s="41"/>
      <c r="H287" s="41"/>
      <c r="I287" s="41"/>
      <c r="J287" s="41"/>
      <c r="K287" s="40"/>
      <c r="L287" s="40"/>
      <c r="M287" s="41"/>
      <c r="N287" s="41">
        <v>500000</v>
      </c>
      <c r="O287" s="41"/>
      <c r="P287" s="41">
        <v>500000</v>
      </c>
      <c r="Q287" s="32"/>
      <c r="R287" s="32"/>
    </row>
    <row r="288" spans="1:18" s="158" customFormat="1" ht="12.75">
      <c r="A288" s="114" t="s">
        <v>331</v>
      </c>
      <c r="B288" s="114"/>
      <c r="C288" s="115"/>
      <c r="D288" s="139" t="s">
        <v>332</v>
      </c>
      <c r="E288" s="117">
        <f>E289+E294+E296</f>
        <v>964000</v>
      </c>
      <c r="F288" s="145">
        <f>F289+F294</f>
        <v>599000</v>
      </c>
      <c r="G288" s="145"/>
      <c r="H288" s="145"/>
      <c r="I288" s="145">
        <f>I289+I294</f>
        <v>599000</v>
      </c>
      <c r="J288" s="145"/>
      <c r="K288" s="156"/>
      <c r="L288" s="156"/>
      <c r="M288" s="145"/>
      <c r="N288" s="145">
        <f>N289+N294+N296</f>
        <v>365000</v>
      </c>
      <c r="O288" s="145">
        <f>O289+O294+O296</f>
        <v>365000</v>
      </c>
      <c r="P288" s="145"/>
      <c r="Q288" s="157"/>
      <c r="R288" s="157"/>
    </row>
    <row r="289" spans="1:18" s="128" customFormat="1" ht="15.75" customHeight="1">
      <c r="A289" s="122"/>
      <c r="B289" s="122" t="s">
        <v>333</v>
      </c>
      <c r="C289" s="123"/>
      <c r="D289" s="124" t="s">
        <v>334</v>
      </c>
      <c r="E289" s="125">
        <f>SUM(E290:E293)</f>
        <v>507000</v>
      </c>
      <c r="F289" s="30">
        <f>SUM(F290:F292)</f>
        <v>507000</v>
      </c>
      <c r="G289" s="30"/>
      <c r="H289" s="30"/>
      <c r="I289" s="30">
        <v>507000</v>
      </c>
      <c r="J289" s="30"/>
      <c r="K289" s="8"/>
      <c r="L289" s="8"/>
      <c r="M289" s="30"/>
      <c r="N289" s="30"/>
      <c r="O289" s="30"/>
      <c r="P289" s="30"/>
      <c r="Q289" s="149"/>
      <c r="R289" s="149"/>
    </row>
    <row r="290" spans="1:18" s="99" customFormat="1" ht="12.75">
      <c r="A290" s="129"/>
      <c r="B290" s="129"/>
      <c r="C290" s="130" t="s">
        <v>335</v>
      </c>
      <c r="D290" s="131" t="s">
        <v>336</v>
      </c>
      <c r="E290" s="132">
        <v>507000</v>
      </c>
      <c r="F290" s="41">
        <v>507000</v>
      </c>
      <c r="G290" s="41"/>
      <c r="H290" s="41"/>
      <c r="I290" s="41">
        <v>507000</v>
      </c>
      <c r="J290" s="41"/>
      <c r="K290" s="40"/>
      <c r="L290" s="40"/>
      <c r="M290" s="41"/>
      <c r="N290" s="41"/>
      <c r="O290" s="41"/>
      <c r="P290" s="41"/>
      <c r="Q290" s="32"/>
      <c r="R290" s="32"/>
    </row>
    <row r="291" spans="1:18" s="99" customFormat="1" ht="12.75">
      <c r="A291" s="129"/>
      <c r="B291" s="129"/>
      <c r="C291" s="135">
        <v>6050</v>
      </c>
      <c r="D291" s="131" t="s">
        <v>146</v>
      </c>
      <c r="E291" s="132"/>
      <c r="F291" s="41"/>
      <c r="G291" s="41"/>
      <c r="H291" s="41"/>
      <c r="I291" s="41"/>
      <c r="J291" s="41"/>
      <c r="K291" s="40"/>
      <c r="L291" s="40"/>
      <c r="M291" s="41"/>
      <c r="N291" s="41"/>
      <c r="O291" s="41"/>
      <c r="P291" s="41"/>
      <c r="Q291" s="32"/>
      <c r="R291" s="32"/>
    </row>
    <row r="292" spans="1:18" s="99" customFormat="1" ht="12.75">
      <c r="A292" s="129"/>
      <c r="B292" s="129"/>
      <c r="C292" s="135">
        <v>6058</v>
      </c>
      <c r="D292" s="131" t="s">
        <v>147</v>
      </c>
      <c r="E292" s="132"/>
      <c r="F292" s="41"/>
      <c r="G292" s="41"/>
      <c r="H292" s="41"/>
      <c r="I292" s="41"/>
      <c r="J292" s="41"/>
      <c r="K292" s="40"/>
      <c r="L292" s="40"/>
      <c r="M292" s="41"/>
      <c r="N292" s="41"/>
      <c r="O292" s="41"/>
      <c r="P292" s="41"/>
      <c r="Q292" s="32"/>
      <c r="R292" s="32"/>
    </row>
    <row r="293" spans="1:18" s="99" customFormat="1" ht="15" customHeight="1">
      <c r="A293" s="129"/>
      <c r="B293" s="129"/>
      <c r="C293" s="135">
        <v>6059</v>
      </c>
      <c r="D293" s="131" t="s">
        <v>148</v>
      </c>
      <c r="E293" s="132"/>
      <c r="F293" s="41"/>
      <c r="G293" s="41"/>
      <c r="H293" s="41"/>
      <c r="I293" s="41"/>
      <c r="J293" s="41"/>
      <c r="K293" s="40"/>
      <c r="L293" s="40"/>
      <c r="M293" s="41"/>
      <c r="N293" s="41"/>
      <c r="O293" s="41"/>
      <c r="P293" s="41"/>
      <c r="Q293" s="32"/>
      <c r="R293" s="32"/>
    </row>
    <row r="294" spans="1:18" s="128" customFormat="1" ht="12.75">
      <c r="A294" s="122"/>
      <c r="B294" s="122" t="s">
        <v>337</v>
      </c>
      <c r="C294" s="123"/>
      <c r="D294" s="124" t="s">
        <v>338</v>
      </c>
      <c r="E294" s="125">
        <v>92000</v>
      </c>
      <c r="F294" s="30">
        <v>92000</v>
      </c>
      <c r="G294" s="30"/>
      <c r="H294" s="30"/>
      <c r="I294" s="30">
        <v>92000</v>
      </c>
      <c r="J294" s="30"/>
      <c r="K294" s="8"/>
      <c r="L294" s="8"/>
      <c r="M294" s="30"/>
      <c r="N294" s="30"/>
      <c r="O294" s="30"/>
      <c r="P294" s="30"/>
      <c r="Q294" s="149"/>
      <c r="R294" s="149"/>
    </row>
    <row r="295" spans="1:18" s="99" customFormat="1" ht="12.75">
      <c r="A295" s="129"/>
      <c r="B295" s="129"/>
      <c r="C295" s="130" t="s">
        <v>335</v>
      </c>
      <c r="D295" s="131" t="s">
        <v>336</v>
      </c>
      <c r="E295" s="132">
        <v>92000</v>
      </c>
      <c r="F295" s="41">
        <v>92000</v>
      </c>
      <c r="G295" s="41"/>
      <c r="H295" s="41"/>
      <c r="I295" s="41">
        <v>92000</v>
      </c>
      <c r="J295" s="41"/>
      <c r="K295" s="40"/>
      <c r="L295" s="40"/>
      <c r="M295" s="41"/>
      <c r="N295" s="41"/>
      <c r="O295" s="41"/>
      <c r="P295" s="41"/>
      <c r="Q295" s="32"/>
      <c r="R295" s="32"/>
    </row>
    <row r="296" spans="1:18" s="128" customFormat="1" ht="12.75">
      <c r="A296" s="122"/>
      <c r="B296" s="140">
        <v>92118</v>
      </c>
      <c r="C296" s="123"/>
      <c r="D296" s="124" t="s">
        <v>339</v>
      </c>
      <c r="E296" s="125">
        <v>365000</v>
      </c>
      <c r="F296" s="30"/>
      <c r="G296" s="30"/>
      <c r="H296" s="30"/>
      <c r="I296" s="30"/>
      <c r="J296" s="30"/>
      <c r="K296" s="8"/>
      <c r="L296" s="8"/>
      <c r="M296" s="30"/>
      <c r="N296" s="30">
        <v>365000</v>
      </c>
      <c r="O296" s="30">
        <v>365000</v>
      </c>
      <c r="P296" s="30"/>
      <c r="Q296" s="149"/>
      <c r="R296" s="149"/>
    </row>
    <row r="297" spans="1:18" s="99" customFormat="1" ht="12.75">
      <c r="A297" s="129"/>
      <c r="B297" s="129"/>
      <c r="C297" s="130">
        <v>6050</v>
      </c>
      <c r="D297" s="131" t="s">
        <v>146</v>
      </c>
      <c r="E297" s="132">
        <v>365000</v>
      </c>
      <c r="F297" s="41"/>
      <c r="G297" s="41"/>
      <c r="H297" s="41"/>
      <c r="I297" s="41"/>
      <c r="J297" s="41"/>
      <c r="K297" s="40"/>
      <c r="L297" s="40"/>
      <c r="M297" s="41"/>
      <c r="N297" s="41">
        <v>365000</v>
      </c>
      <c r="O297" s="41">
        <v>365000</v>
      </c>
      <c r="P297" s="41"/>
      <c r="Q297" s="32"/>
      <c r="R297" s="32"/>
    </row>
    <row r="298" spans="1:18" s="158" customFormat="1" ht="12.75">
      <c r="A298" s="114" t="s">
        <v>340</v>
      </c>
      <c r="B298" s="114"/>
      <c r="C298" s="115"/>
      <c r="D298" s="139" t="s">
        <v>341</v>
      </c>
      <c r="E298" s="117">
        <f>E303+E301+E299</f>
        <v>65000</v>
      </c>
      <c r="F298" s="145">
        <f>F299+F301+F303</f>
        <v>65000</v>
      </c>
      <c r="G298" s="145"/>
      <c r="H298" s="145">
        <f>H301+H303</f>
        <v>30000</v>
      </c>
      <c r="I298" s="145">
        <f>I299+I301+I303</f>
        <v>35000</v>
      </c>
      <c r="J298" s="145"/>
      <c r="K298" s="156"/>
      <c r="L298" s="156"/>
      <c r="M298" s="145"/>
      <c r="N298" s="145"/>
      <c r="O298" s="145"/>
      <c r="P298" s="145"/>
      <c r="Q298" s="157"/>
      <c r="R298" s="157"/>
    </row>
    <row r="299" spans="1:18" s="128" customFormat="1" ht="12.75">
      <c r="A299" s="122"/>
      <c r="B299" s="122" t="s">
        <v>342</v>
      </c>
      <c r="C299" s="123"/>
      <c r="D299" s="124" t="s">
        <v>343</v>
      </c>
      <c r="E299" s="125">
        <v>35000</v>
      </c>
      <c r="F299" s="30">
        <v>35000</v>
      </c>
      <c r="G299" s="30"/>
      <c r="H299" s="30"/>
      <c r="I299" s="30">
        <v>35000</v>
      </c>
      <c r="J299" s="30"/>
      <c r="K299" s="8"/>
      <c r="L299" s="8"/>
      <c r="M299" s="30"/>
      <c r="N299" s="30"/>
      <c r="O299" s="30"/>
      <c r="P299" s="30"/>
      <c r="Q299" s="149"/>
      <c r="R299" s="149"/>
    </row>
    <row r="300" spans="1:18" s="99" customFormat="1" ht="12.75">
      <c r="A300" s="129"/>
      <c r="B300" s="129"/>
      <c r="C300" s="130" t="s">
        <v>248</v>
      </c>
      <c r="D300" s="131" t="s">
        <v>249</v>
      </c>
      <c r="E300" s="132">
        <v>35000</v>
      </c>
      <c r="F300" s="41">
        <v>35000</v>
      </c>
      <c r="G300" s="41"/>
      <c r="H300" s="41"/>
      <c r="I300" s="41">
        <v>35000</v>
      </c>
      <c r="J300" s="41"/>
      <c r="K300" s="40"/>
      <c r="L300" s="40"/>
      <c r="M300" s="41"/>
      <c r="N300" s="41"/>
      <c r="O300" s="41"/>
      <c r="P300" s="41"/>
      <c r="Q300" s="32"/>
      <c r="R300" s="32"/>
    </row>
    <row r="301" spans="1:18" s="128" customFormat="1" ht="12.75">
      <c r="A301" s="122"/>
      <c r="B301" s="122" t="s">
        <v>344</v>
      </c>
      <c r="C301" s="123"/>
      <c r="D301" s="124" t="s">
        <v>345</v>
      </c>
      <c r="E301" s="125">
        <v>15000</v>
      </c>
      <c r="F301" s="30">
        <v>15000</v>
      </c>
      <c r="G301" s="30"/>
      <c r="H301" s="30">
        <v>15000</v>
      </c>
      <c r="I301" s="30"/>
      <c r="J301" s="30"/>
      <c r="K301" s="8"/>
      <c r="L301" s="8"/>
      <c r="M301" s="30"/>
      <c r="N301" s="30"/>
      <c r="O301" s="30"/>
      <c r="P301" s="30"/>
      <c r="Q301" s="149"/>
      <c r="R301" s="149"/>
    </row>
    <row r="302" spans="1:18" s="99" customFormat="1" ht="12.75">
      <c r="A302" s="129"/>
      <c r="B302" s="129"/>
      <c r="C302" s="130" t="s">
        <v>174</v>
      </c>
      <c r="D302" s="131" t="s">
        <v>163</v>
      </c>
      <c r="E302" s="132">
        <v>15000</v>
      </c>
      <c r="F302" s="41">
        <v>15000</v>
      </c>
      <c r="G302" s="41"/>
      <c r="H302" s="41">
        <v>15000</v>
      </c>
      <c r="I302" s="41"/>
      <c r="J302" s="41"/>
      <c r="K302" s="40"/>
      <c r="L302" s="40"/>
      <c r="M302" s="41"/>
      <c r="N302" s="41"/>
      <c r="O302" s="41"/>
      <c r="P302" s="41"/>
      <c r="Q302" s="32"/>
      <c r="R302" s="32"/>
    </row>
    <row r="303" spans="1:18" s="128" customFormat="1" ht="12.75">
      <c r="A303" s="122"/>
      <c r="B303" s="122" t="s">
        <v>346</v>
      </c>
      <c r="C303" s="123"/>
      <c r="D303" s="124" t="s">
        <v>21</v>
      </c>
      <c r="E303" s="125">
        <v>15000</v>
      </c>
      <c r="F303" s="30">
        <v>15000</v>
      </c>
      <c r="G303" s="30"/>
      <c r="H303" s="30">
        <v>15000</v>
      </c>
      <c r="I303" s="30"/>
      <c r="J303" s="30"/>
      <c r="K303" s="8"/>
      <c r="L303" s="8"/>
      <c r="M303" s="30"/>
      <c r="N303" s="30"/>
      <c r="O303" s="30"/>
      <c r="P303" s="30"/>
      <c r="Q303" s="149"/>
      <c r="R303" s="149"/>
    </row>
    <row r="304" spans="1:18" s="99" customFormat="1" ht="12.75">
      <c r="A304" s="129"/>
      <c r="B304" s="129"/>
      <c r="C304" s="130" t="s">
        <v>174</v>
      </c>
      <c r="D304" s="131" t="s">
        <v>163</v>
      </c>
      <c r="E304" s="132">
        <v>15000</v>
      </c>
      <c r="F304" s="41">
        <v>15000</v>
      </c>
      <c r="G304" s="41"/>
      <c r="H304" s="41">
        <v>15000</v>
      </c>
      <c r="I304" s="41"/>
      <c r="J304" s="41"/>
      <c r="K304" s="40"/>
      <c r="L304" s="40"/>
      <c r="M304" s="41"/>
      <c r="N304" s="41"/>
      <c r="O304" s="41"/>
      <c r="P304" s="41"/>
      <c r="Q304" s="32"/>
      <c r="R304" s="32"/>
    </row>
    <row r="305" spans="1:18" s="173" customFormat="1" ht="42" customHeight="1">
      <c r="A305" s="168" t="s">
        <v>347</v>
      </c>
      <c r="B305" s="168"/>
      <c r="C305" s="168"/>
      <c r="D305" s="168"/>
      <c r="E305" s="169">
        <f>E298+E288+E261+E216+E203+E108+E105+E102+E90+E86+E42+E36+E29+E26+E19+E16+E8</f>
        <v>33617568</v>
      </c>
      <c r="F305" s="170">
        <f>F298+F288+F261+F216+F203+F108+F105+F102+F90+F86+F42+F36+F29+F26+F19+F16+F8</f>
        <v>16264064</v>
      </c>
      <c r="G305" s="170">
        <f>G298+G288+G261+G216+G203+G108+G105+G102+G90+G86+G42+G36+G29+G26+G19+G16+G8</f>
        <v>8019980</v>
      </c>
      <c r="H305" s="170">
        <f>H298+H288+H261+H216+H203+H108+H105+H102+H90+H86+H42+H36+H29+H26+H19+H16+H8</f>
        <v>2954597</v>
      </c>
      <c r="I305" s="170">
        <f>I298+I288+I261+I216+I203+I108+I105+I102+I90+I86+I42+I36+I29+I26+I19+I16+I8</f>
        <v>866383</v>
      </c>
      <c r="J305" s="170">
        <f>J298+J288+J261+J216+J203+J108+J105+J102+J90+J86+J42+J36+J29+J26+J19+J16+J8</f>
        <v>4358104</v>
      </c>
      <c r="K305" s="171"/>
      <c r="L305" s="171"/>
      <c r="M305" s="170">
        <f>M298+M288+M261+M216+M203+M108+M105+M102+M90+M86+M42+M36+M29+M26+M19+M16+M8</f>
        <v>65000</v>
      </c>
      <c r="N305" s="170">
        <f>N298+N288+N261+N216+N203+N108+N105+N102+N90+N86+N42+N36+N29+N26+N19+N16+N8</f>
        <v>17353504</v>
      </c>
      <c r="O305" s="170">
        <f>O298+O288+O261+O216+O203+O108+O105+O102+O90+O86+O42+O36+O29+O26+O19+O16+O8</f>
        <v>8939104</v>
      </c>
      <c r="P305" s="170">
        <f>P298+P288+P261+P216+P203+P108+P105+P102+P90+P86+P42+P36+P29+P26+P19+P16+P8</f>
        <v>8414400</v>
      </c>
      <c r="Q305" s="172"/>
      <c r="R305" s="172"/>
    </row>
    <row r="306" spans="1:5" ht="12.75">
      <c r="A306" s="174"/>
      <c r="B306" s="174"/>
      <c r="D306" s="174"/>
      <c r="E306" s="83"/>
    </row>
    <row r="307" spans="1:5" ht="12.75">
      <c r="A307" s="174"/>
      <c r="B307" s="174"/>
      <c r="D307" s="175"/>
      <c r="E307" s="83"/>
    </row>
    <row r="308" spans="1:5" ht="12.75">
      <c r="A308" s="174"/>
      <c r="B308" s="174"/>
      <c r="D308" s="174"/>
      <c r="E308" s="83"/>
    </row>
    <row r="309" spans="1:5" ht="12.75">
      <c r="A309" s="174"/>
      <c r="B309" s="174"/>
      <c r="D309" s="174"/>
      <c r="E309" s="83"/>
    </row>
    <row r="310" spans="1:5" ht="12.75">
      <c r="A310" s="174"/>
      <c r="B310" s="174"/>
      <c r="D310" s="174"/>
      <c r="E310" s="83"/>
    </row>
    <row r="311" spans="1:5" ht="12.75">
      <c r="A311" s="174"/>
      <c r="B311" s="174"/>
      <c r="D311" s="174"/>
      <c r="E311" s="83"/>
    </row>
    <row r="312" spans="1:5" ht="12.75">
      <c r="A312" s="174"/>
      <c r="B312" s="174"/>
      <c r="D312" s="174"/>
      <c r="E312" s="83"/>
    </row>
    <row r="313" spans="1:5" ht="12.75">
      <c r="A313" s="174"/>
      <c r="B313" s="174"/>
      <c r="D313" s="174"/>
      <c r="E313" s="83"/>
    </row>
    <row r="314" spans="1:5" ht="12.75">
      <c r="A314" s="174"/>
      <c r="B314" s="174"/>
      <c r="D314" s="174"/>
      <c r="E314" s="83"/>
    </row>
    <row r="315" spans="1:5" ht="12.75">
      <c r="A315" s="174"/>
      <c r="B315" s="174"/>
      <c r="D315" s="174"/>
      <c r="E315" s="83"/>
    </row>
    <row r="316" spans="1:5" ht="12.75">
      <c r="A316" s="174"/>
      <c r="B316" s="174"/>
      <c r="D316" s="174"/>
      <c r="E316" s="83"/>
    </row>
    <row r="317" spans="1:4" ht="12.75">
      <c r="A317" s="174"/>
      <c r="B317" s="174"/>
      <c r="D317" s="174"/>
    </row>
    <row r="318" spans="1:4" ht="12.75">
      <c r="A318" s="174"/>
      <c r="B318" s="174"/>
      <c r="D318" s="174"/>
    </row>
    <row r="319" spans="1:4" ht="12.75">
      <c r="A319" s="174"/>
      <c r="B319" s="174"/>
      <c r="D319" s="174"/>
    </row>
    <row r="320" spans="1:4" ht="12.75">
      <c r="A320" s="174"/>
      <c r="B320" s="174"/>
      <c r="D320" s="174"/>
    </row>
    <row r="321" spans="1:4" ht="12.75">
      <c r="A321" s="174"/>
      <c r="B321" s="174"/>
      <c r="D321" s="174"/>
    </row>
    <row r="322" spans="1:4" ht="12.75">
      <c r="A322" s="174"/>
      <c r="B322" s="174"/>
      <c r="D322" s="174"/>
    </row>
    <row r="323" spans="1:4" ht="12.75">
      <c r="A323" s="174"/>
      <c r="B323" s="174"/>
      <c r="D323" s="174"/>
    </row>
    <row r="324" spans="1:4" ht="12.75">
      <c r="A324" s="174"/>
      <c r="B324" s="174"/>
      <c r="D324" s="174"/>
    </row>
    <row r="325" spans="1:4" ht="12.75">
      <c r="A325" s="174"/>
      <c r="B325" s="174"/>
      <c r="D325" s="174"/>
    </row>
    <row r="326" spans="1:4" ht="12.75">
      <c r="A326" s="174"/>
      <c r="B326" s="174"/>
      <c r="D326" s="174"/>
    </row>
    <row r="327" spans="1:4" ht="12.75">
      <c r="A327" s="174"/>
      <c r="B327" s="174"/>
      <c r="D327" s="174"/>
    </row>
    <row r="328" spans="1:4" ht="12.75">
      <c r="A328" s="174"/>
      <c r="B328" s="174"/>
      <c r="D328" s="174"/>
    </row>
    <row r="329" spans="1:4" ht="12.75">
      <c r="A329" s="174"/>
      <c r="B329" s="174"/>
      <c r="D329" s="174"/>
    </row>
    <row r="330" spans="1:4" ht="12.75">
      <c r="A330" s="174"/>
      <c r="B330" s="174"/>
      <c r="D330" s="174"/>
    </row>
    <row r="331" spans="1:4" ht="12.75">
      <c r="A331" s="174"/>
      <c r="B331" s="174"/>
      <c r="D331" s="174"/>
    </row>
    <row r="332" spans="1:4" ht="12.75">
      <c r="A332" s="174"/>
      <c r="B332" s="174"/>
      <c r="D332" s="174"/>
    </row>
    <row r="333" spans="1:4" ht="12.75">
      <c r="A333" s="174"/>
      <c r="B333" s="174"/>
      <c r="D333" s="174"/>
    </row>
    <row r="334" spans="1:4" ht="12.75">
      <c r="A334" s="174"/>
      <c r="B334" s="174"/>
      <c r="D334" s="174"/>
    </row>
    <row r="335" spans="1:4" ht="12.75">
      <c r="A335" s="174"/>
      <c r="B335" s="174"/>
      <c r="D335" s="174"/>
    </row>
    <row r="336" spans="1:4" ht="12.75">
      <c r="A336" s="174"/>
      <c r="B336" s="174"/>
      <c r="D336" s="174"/>
    </row>
    <row r="337" spans="1:4" ht="12.75">
      <c r="A337" s="174"/>
      <c r="B337" s="174"/>
      <c r="D337" s="174"/>
    </row>
    <row r="338" spans="1:4" ht="12.75">
      <c r="A338" s="174"/>
      <c r="B338" s="174"/>
      <c r="D338" s="174"/>
    </row>
    <row r="339" spans="1:4" ht="12.75">
      <c r="A339" s="174"/>
      <c r="B339" s="174"/>
      <c r="D339" s="174"/>
    </row>
    <row r="340" spans="1:4" ht="12.75">
      <c r="A340" s="174"/>
      <c r="B340" s="174"/>
      <c r="D340" s="174"/>
    </row>
    <row r="341" spans="1:4" ht="12.75">
      <c r="A341" s="174"/>
      <c r="B341" s="174"/>
      <c r="D341" s="174"/>
    </row>
    <row r="342" spans="1:4" ht="12.75">
      <c r="A342" s="174"/>
      <c r="B342" s="174"/>
      <c r="D342" s="174"/>
    </row>
    <row r="343" spans="1:4" ht="12.75">
      <c r="A343" s="174"/>
      <c r="B343" s="174"/>
      <c r="D343" s="174"/>
    </row>
    <row r="344" spans="1:4" ht="12.75">
      <c r="A344" s="174"/>
      <c r="B344" s="174"/>
      <c r="D344" s="174"/>
    </row>
    <row r="345" spans="1:4" ht="12.75">
      <c r="A345" s="174"/>
      <c r="B345" s="174"/>
      <c r="D345" s="174"/>
    </row>
    <row r="346" spans="1:4" ht="12.75">
      <c r="A346" s="174"/>
      <c r="B346" s="174"/>
      <c r="D346" s="174"/>
    </row>
    <row r="347" spans="1:4" ht="12.75">
      <c r="A347" s="174"/>
      <c r="B347" s="174"/>
      <c r="D347" s="174"/>
    </row>
    <row r="348" spans="1:4" ht="12.75">
      <c r="A348" s="174"/>
      <c r="B348" s="174"/>
      <c r="D348" s="174"/>
    </row>
    <row r="349" spans="1:4" ht="12.75">
      <c r="A349" s="174"/>
      <c r="B349" s="174"/>
      <c r="D349" s="174"/>
    </row>
    <row r="350" spans="1:4" ht="12.75">
      <c r="A350" s="174"/>
      <c r="B350" s="174"/>
      <c r="D350" s="174"/>
    </row>
    <row r="351" spans="1:4" ht="12.75">
      <c r="A351" s="174"/>
      <c r="B351" s="174"/>
      <c r="D351" s="174"/>
    </row>
    <row r="352" spans="1:4" ht="12.75">
      <c r="A352" s="174"/>
      <c r="B352" s="174"/>
      <c r="D352" s="174"/>
    </row>
    <row r="353" spans="1:4" ht="12.75">
      <c r="A353" s="174"/>
      <c r="B353" s="174"/>
      <c r="D353" s="174"/>
    </row>
    <row r="354" spans="1:4" ht="12.75">
      <c r="A354" s="174"/>
      <c r="B354" s="174"/>
      <c r="D354" s="174"/>
    </row>
    <row r="355" spans="1:4" ht="12.75">
      <c r="A355" s="174"/>
      <c r="B355" s="174"/>
      <c r="D355" s="174"/>
    </row>
    <row r="356" spans="1:4" ht="12.75">
      <c r="A356" s="174"/>
      <c r="B356" s="174"/>
      <c r="D356" s="174"/>
    </row>
    <row r="357" spans="1:4" ht="12.75">
      <c r="A357" s="174"/>
      <c r="B357" s="174"/>
      <c r="D357" s="174"/>
    </row>
    <row r="358" spans="1:4" ht="12.75">
      <c r="A358" s="174"/>
      <c r="B358" s="174"/>
      <c r="D358" s="174"/>
    </row>
    <row r="359" spans="1:4" ht="12.75">
      <c r="A359" s="174"/>
      <c r="B359" s="174"/>
      <c r="D359" s="174"/>
    </row>
    <row r="360" spans="1:4" ht="12.75">
      <c r="A360" s="174"/>
      <c r="B360" s="174"/>
      <c r="D360" s="174"/>
    </row>
    <row r="361" spans="1:4" ht="12.75">
      <c r="A361" s="174"/>
      <c r="B361" s="174"/>
      <c r="D361" s="174"/>
    </row>
    <row r="362" spans="1:4" ht="12.75">
      <c r="A362" s="174"/>
      <c r="B362" s="174"/>
      <c r="D362" s="174"/>
    </row>
    <row r="363" spans="1:4" ht="12.75">
      <c r="A363" s="174"/>
      <c r="B363" s="174"/>
      <c r="D363" s="174"/>
    </row>
    <row r="364" spans="1:4" ht="12.75">
      <c r="A364" s="174"/>
      <c r="B364" s="174"/>
      <c r="D364" s="174"/>
    </row>
    <row r="365" spans="1:4" ht="12.75">
      <c r="A365" s="174"/>
      <c r="B365" s="174"/>
      <c r="D365" s="174"/>
    </row>
    <row r="366" spans="1:4" ht="12.75">
      <c r="A366" s="174"/>
      <c r="B366" s="174"/>
      <c r="D366" s="174"/>
    </row>
    <row r="367" spans="1:4" ht="12.75">
      <c r="A367" s="174"/>
      <c r="B367" s="174"/>
      <c r="D367" s="174"/>
    </row>
    <row r="368" spans="1:4" ht="12.75">
      <c r="A368" s="174"/>
      <c r="B368" s="174"/>
      <c r="D368" s="174"/>
    </row>
    <row r="369" spans="1:4" ht="12.75">
      <c r="A369" s="174"/>
      <c r="B369" s="174"/>
      <c r="D369" s="174"/>
    </row>
    <row r="370" spans="1:4" ht="12.75">
      <c r="A370" s="174"/>
      <c r="B370" s="174"/>
      <c r="D370" s="174"/>
    </row>
    <row r="371" spans="1:4" ht="12.75">
      <c r="A371" s="174"/>
      <c r="B371" s="174"/>
      <c r="D371" s="174"/>
    </row>
    <row r="372" spans="1:4" ht="12.75">
      <c r="A372" s="174"/>
      <c r="B372" s="174"/>
      <c r="D372" s="174"/>
    </row>
    <row r="373" spans="1:4" ht="12.75">
      <c r="A373" s="174"/>
      <c r="B373" s="174"/>
      <c r="D373" s="174"/>
    </row>
    <row r="374" spans="1:4" ht="12.75">
      <c r="A374" s="174"/>
      <c r="B374" s="174"/>
      <c r="D374" s="174"/>
    </row>
    <row r="375" spans="1:4" ht="12.75">
      <c r="A375" s="174"/>
      <c r="B375" s="174"/>
      <c r="D375" s="174"/>
    </row>
    <row r="376" spans="1:4" ht="12.75">
      <c r="A376" s="174"/>
      <c r="B376" s="174"/>
      <c r="D376" s="174"/>
    </row>
    <row r="377" spans="1:4" ht="12.75">
      <c r="A377" s="174"/>
      <c r="B377" s="174"/>
      <c r="D377" s="174"/>
    </row>
    <row r="378" spans="1:4" ht="12.75">
      <c r="A378" s="174"/>
      <c r="B378" s="174"/>
      <c r="D378" s="174"/>
    </row>
    <row r="379" spans="1:4" ht="12.75">
      <c r="A379" s="174"/>
      <c r="B379" s="174"/>
      <c r="D379" s="174"/>
    </row>
    <row r="380" spans="1:4" ht="12.75">
      <c r="A380" s="174"/>
      <c r="B380" s="174"/>
      <c r="D380" s="174"/>
    </row>
    <row r="381" spans="1:4" ht="12.75">
      <c r="A381" s="174"/>
      <c r="B381" s="174"/>
      <c r="D381" s="174"/>
    </row>
    <row r="382" spans="1:4" ht="12.75">
      <c r="A382" s="174"/>
      <c r="B382" s="174"/>
      <c r="D382" s="174"/>
    </row>
    <row r="383" spans="1:4" ht="12.75">
      <c r="A383" s="174"/>
      <c r="B383" s="174"/>
      <c r="D383" s="174"/>
    </row>
    <row r="384" spans="1:4" ht="12.75">
      <c r="A384" s="174"/>
      <c r="B384" s="174"/>
      <c r="D384" s="174"/>
    </row>
    <row r="385" spans="1:4" ht="12.75">
      <c r="A385" s="174"/>
      <c r="B385" s="174"/>
      <c r="D385" s="174"/>
    </row>
    <row r="386" spans="1:4" ht="12.75">
      <c r="A386" s="174"/>
      <c r="B386" s="174"/>
      <c r="D386" s="174"/>
    </row>
    <row r="387" spans="1:4" ht="12.75">
      <c r="A387" s="174"/>
      <c r="B387" s="174"/>
      <c r="D387" s="174"/>
    </row>
    <row r="388" spans="1:4" ht="12.75">
      <c r="A388" s="174"/>
      <c r="B388" s="174"/>
      <c r="D388" s="174"/>
    </row>
    <row r="389" spans="1:4" ht="12.75">
      <c r="A389" s="174"/>
      <c r="B389" s="174"/>
      <c r="D389" s="174"/>
    </row>
    <row r="390" spans="1:4" ht="12.75">
      <c r="A390" s="174"/>
      <c r="B390" s="174"/>
      <c r="D390" s="174"/>
    </row>
    <row r="391" spans="1:4" ht="12.75">
      <c r="A391" s="174"/>
      <c r="B391" s="174"/>
      <c r="D391" s="174"/>
    </row>
    <row r="392" spans="1:4" ht="12.75">
      <c r="A392" s="174"/>
      <c r="B392" s="174"/>
      <c r="D392" s="174"/>
    </row>
    <row r="393" spans="1:4" ht="12.75">
      <c r="A393" s="174"/>
      <c r="B393" s="174"/>
      <c r="D393" s="174"/>
    </row>
    <row r="394" spans="1:4" ht="12.75">
      <c r="A394" s="174"/>
      <c r="B394" s="174"/>
      <c r="D394" s="174"/>
    </row>
    <row r="395" spans="1:4" ht="12.75">
      <c r="A395" s="174"/>
      <c r="B395" s="174"/>
      <c r="D395" s="174"/>
    </row>
    <row r="396" spans="1:4" ht="12.75">
      <c r="A396" s="174"/>
      <c r="B396" s="174"/>
      <c r="D396" s="174"/>
    </row>
    <row r="397" spans="1:4" ht="12.75">
      <c r="A397" s="174"/>
      <c r="B397" s="174"/>
      <c r="D397" s="174"/>
    </row>
    <row r="398" spans="1:4" ht="12.75">
      <c r="A398" s="174"/>
      <c r="B398" s="174"/>
      <c r="D398" s="174"/>
    </row>
    <row r="399" spans="1:4" ht="12.75">
      <c r="A399" s="174"/>
      <c r="B399" s="174"/>
      <c r="D399" s="174"/>
    </row>
    <row r="400" spans="1:4" ht="12.75">
      <c r="A400" s="174"/>
      <c r="B400" s="174"/>
      <c r="D400" s="174"/>
    </row>
    <row r="401" spans="1:4" ht="12.75">
      <c r="A401" s="174"/>
      <c r="B401" s="174"/>
      <c r="D401" s="174"/>
    </row>
    <row r="402" spans="1:4" ht="12.75">
      <c r="A402" s="174"/>
      <c r="B402" s="174"/>
      <c r="D402" s="174"/>
    </row>
    <row r="403" spans="1:4" ht="12.75">
      <c r="A403" s="174"/>
      <c r="B403" s="174"/>
      <c r="D403" s="174"/>
    </row>
    <row r="404" spans="1:4" ht="12.75">
      <c r="A404" s="174"/>
      <c r="B404" s="174"/>
      <c r="D404" s="174"/>
    </row>
    <row r="405" spans="1:4" ht="12.75">
      <c r="A405" s="174"/>
      <c r="B405" s="174"/>
      <c r="D405" s="174"/>
    </row>
    <row r="406" spans="1:4" ht="12.75">
      <c r="A406" s="174"/>
      <c r="B406" s="174"/>
      <c r="D406" s="174"/>
    </row>
    <row r="407" spans="1:4" ht="12.75">
      <c r="A407" s="174"/>
      <c r="B407" s="174"/>
      <c r="D407" s="174"/>
    </row>
    <row r="408" spans="1:4" ht="12.75">
      <c r="A408" s="174"/>
      <c r="B408" s="174"/>
      <c r="D408" s="174"/>
    </row>
    <row r="409" spans="1:4" ht="12.75">
      <c r="A409" s="174"/>
      <c r="B409" s="174"/>
      <c r="D409" s="174"/>
    </row>
    <row r="410" spans="1:4" ht="12.75">
      <c r="A410" s="174"/>
      <c r="B410" s="174"/>
      <c r="D410" s="174"/>
    </row>
    <row r="411" spans="1:4" ht="12.75">
      <c r="A411" s="174"/>
      <c r="B411" s="174"/>
      <c r="D411" s="174"/>
    </row>
    <row r="412" spans="1:4" ht="12.75">
      <c r="A412" s="174"/>
      <c r="B412" s="174"/>
      <c r="D412" s="174"/>
    </row>
    <row r="413" spans="1:4" ht="12.75">
      <c r="A413" s="174"/>
      <c r="B413" s="174"/>
      <c r="D413" s="174"/>
    </row>
    <row r="414" spans="1:4" ht="12.75">
      <c r="A414" s="174"/>
      <c r="B414" s="174"/>
      <c r="D414" s="174"/>
    </row>
    <row r="415" spans="1:4" ht="12.75">
      <c r="A415" s="174"/>
      <c r="B415" s="174"/>
      <c r="D415" s="174"/>
    </row>
    <row r="416" spans="1:4" ht="12.75">
      <c r="A416" s="174"/>
      <c r="B416" s="174"/>
      <c r="D416" s="174"/>
    </row>
    <row r="417" spans="1:4" ht="12.75">
      <c r="A417" s="174"/>
      <c r="B417" s="174"/>
      <c r="D417" s="174"/>
    </row>
    <row r="418" spans="1:4" ht="12.75">
      <c r="A418" s="174"/>
      <c r="B418" s="174"/>
      <c r="D418" s="174"/>
    </row>
    <row r="419" spans="1:4" ht="12.75">
      <c r="A419" s="174"/>
      <c r="B419" s="174"/>
      <c r="D419" s="174"/>
    </row>
    <row r="420" spans="1:4" ht="12.75">
      <c r="A420" s="174"/>
      <c r="B420" s="174"/>
      <c r="D420" s="174"/>
    </row>
    <row r="421" spans="1:4" ht="12.75">
      <c r="A421" s="174"/>
      <c r="B421" s="174"/>
      <c r="D421" s="174"/>
    </row>
    <row r="422" spans="1:4" ht="12.75">
      <c r="A422" s="174"/>
      <c r="B422" s="174"/>
      <c r="D422" s="174"/>
    </row>
    <row r="423" spans="1:4" ht="12.75">
      <c r="A423" s="174"/>
      <c r="B423" s="174"/>
      <c r="D423" s="174"/>
    </row>
    <row r="424" spans="1:4" ht="12.75">
      <c r="A424" s="174"/>
      <c r="B424" s="174"/>
      <c r="D424" s="174"/>
    </row>
    <row r="425" spans="1:4" ht="12.75">
      <c r="A425" s="174"/>
      <c r="B425" s="174"/>
      <c r="D425" s="174"/>
    </row>
    <row r="426" spans="1:4" ht="12.75">
      <c r="A426" s="174"/>
      <c r="B426" s="174"/>
      <c r="D426" s="174"/>
    </row>
    <row r="427" spans="1:4" ht="12.75">
      <c r="A427" s="174"/>
      <c r="B427" s="174"/>
      <c r="D427" s="174"/>
    </row>
    <row r="428" spans="1:4" ht="12.75">
      <c r="A428" s="174"/>
      <c r="B428" s="174"/>
      <c r="D428" s="174"/>
    </row>
    <row r="429" spans="1:4" ht="12.75">
      <c r="A429" s="174"/>
      <c r="B429" s="174"/>
      <c r="D429" s="174"/>
    </row>
    <row r="430" spans="1:4" ht="12.75">
      <c r="A430" s="174"/>
      <c r="B430" s="174"/>
      <c r="D430" s="174"/>
    </row>
    <row r="431" spans="1:4" ht="12.75">
      <c r="A431" s="174"/>
      <c r="B431" s="174"/>
      <c r="D431" s="174"/>
    </row>
    <row r="432" spans="1:4" ht="12.75">
      <c r="A432" s="174"/>
      <c r="B432" s="174"/>
      <c r="D432" s="174"/>
    </row>
    <row r="433" spans="1:4" ht="12.75">
      <c r="A433" s="174"/>
      <c r="B433" s="174"/>
      <c r="D433" s="174"/>
    </row>
  </sheetData>
  <mergeCells count="11">
    <mergeCell ref="A1:L1"/>
    <mergeCell ref="A4:A6"/>
    <mergeCell ref="B4:B6"/>
    <mergeCell ref="C4:C6"/>
    <mergeCell ref="D4:D6"/>
    <mergeCell ref="E4:E6"/>
    <mergeCell ref="F4:R4"/>
    <mergeCell ref="F5:F6"/>
    <mergeCell ref="G5:M5"/>
    <mergeCell ref="O5:R5"/>
    <mergeCell ref="A305:D305"/>
  </mergeCells>
  <printOptions horizontalCentered="1"/>
  <pageMargins left="0.39375" right="0.39375" top="0.5902777777777777" bottom="0.5902777777777778" header="0.5118055555555555" footer="0.5118055555555555"/>
  <pageSetup horizontalDpi="300" verticalDpi="300" orientation="landscape" paperSize="9" scale="55"/>
  <headerFooter alignWithMargins="0">
    <oddHeader>&amp;RZałącznik nr  2
do uchwały Rady Gminy nr XLII/183/09
z dnia  30.12.09r.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7">
      <selection activeCell="O8" sqref="O8"/>
    </sheetView>
  </sheetViews>
  <sheetFormatPr defaultColWidth="9.00390625" defaultRowHeight="12.75"/>
  <cols>
    <col min="1" max="1" width="4.125" style="176" customWidth="1"/>
    <col min="2" max="2" width="6.875" style="176" customWidth="1"/>
    <col min="3" max="3" width="7.75390625" style="176" customWidth="1"/>
    <col min="4" max="4" width="19.375" style="177" customWidth="1"/>
    <col min="5" max="5" width="11.75390625" style="176" customWidth="1"/>
    <col min="6" max="6" width="12.375" style="176" customWidth="1"/>
    <col min="7" max="8" width="10.125" style="176" customWidth="1"/>
    <col min="9" max="9" width="10.375" style="176" customWidth="1"/>
    <col min="10" max="10" width="12.875" style="176" customWidth="1"/>
    <col min="11" max="11" width="9.875" style="176" customWidth="1"/>
    <col min="12" max="12" width="10.25390625" style="176" customWidth="1"/>
    <col min="13" max="13" width="11.25390625" style="176" customWidth="1"/>
    <col min="14" max="16384" width="9.125" style="176" customWidth="1"/>
  </cols>
  <sheetData>
    <row r="1" spans="7:11" ht="12.75">
      <c r="G1" s="178"/>
      <c r="K1" s="177"/>
    </row>
    <row r="2" spans="1:13" ht="17.25" customHeight="1">
      <c r="A2" s="179" t="s">
        <v>348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0.5" customHeight="1">
      <c r="A3" s="180" t="s">
        <v>349</v>
      </c>
      <c r="B3" s="180"/>
      <c r="C3" s="180"/>
      <c r="D3" s="181"/>
      <c r="E3" s="180"/>
      <c r="F3" s="180"/>
      <c r="G3" s="180"/>
      <c r="H3" s="180"/>
      <c r="I3" s="180"/>
      <c r="J3" s="180"/>
      <c r="K3" s="180"/>
      <c r="L3" s="180"/>
      <c r="M3" s="182" t="s">
        <v>125</v>
      </c>
    </row>
    <row r="4" spans="1:13" ht="19.5" customHeight="1">
      <c r="A4" s="183" t="s">
        <v>350</v>
      </c>
      <c r="B4" s="183" t="s">
        <v>2</v>
      </c>
      <c r="C4" s="183" t="s">
        <v>351</v>
      </c>
      <c r="D4" s="184" t="s">
        <v>352</v>
      </c>
      <c r="E4" s="184" t="s">
        <v>353</v>
      </c>
      <c r="F4" s="184" t="s">
        <v>354</v>
      </c>
      <c r="G4" s="184"/>
      <c r="H4" s="184"/>
      <c r="I4" s="184"/>
      <c r="J4" s="184"/>
      <c r="K4" s="184"/>
      <c r="L4" s="184"/>
      <c r="M4" s="185" t="s">
        <v>355</v>
      </c>
    </row>
    <row r="5" spans="1:13" ht="19.5" customHeight="1">
      <c r="A5" s="183"/>
      <c r="B5" s="183"/>
      <c r="C5" s="183"/>
      <c r="D5" s="184"/>
      <c r="E5" s="184"/>
      <c r="F5" s="184" t="s">
        <v>356</v>
      </c>
      <c r="G5" s="184" t="s">
        <v>357</v>
      </c>
      <c r="H5" s="184"/>
      <c r="I5" s="184"/>
      <c r="J5" s="184"/>
      <c r="K5" s="184">
        <v>2011</v>
      </c>
      <c r="L5" s="184" t="s">
        <v>358</v>
      </c>
      <c r="M5" s="185"/>
    </row>
    <row r="6" spans="1:13" ht="29.25" customHeight="1">
      <c r="A6" s="183"/>
      <c r="B6" s="183"/>
      <c r="C6" s="183"/>
      <c r="D6" s="184"/>
      <c r="E6" s="184"/>
      <c r="F6" s="184"/>
      <c r="G6" s="184" t="s">
        <v>359</v>
      </c>
      <c r="H6" s="184" t="s">
        <v>360</v>
      </c>
      <c r="I6" s="184" t="s">
        <v>361</v>
      </c>
      <c r="J6" s="184" t="s">
        <v>362</v>
      </c>
      <c r="K6" s="184"/>
      <c r="L6" s="184"/>
      <c r="M6" s="185"/>
    </row>
    <row r="7" spans="1:13" ht="19.5" customHeight="1">
      <c r="A7" s="183"/>
      <c r="B7" s="183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spans="1:13" ht="19.5" customHeight="1">
      <c r="A8" s="183"/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5"/>
    </row>
    <row r="9" spans="1:13" ht="7.5" customHeight="1">
      <c r="A9" s="186">
        <v>1</v>
      </c>
      <c r="B9" s="186">
        <v>2</v>
      </c>
      <c r="C9" s="186">
        <v>3</v>
      </c>
      <c r="D9" s="187">
        <v>4</v>
      </c>
      <c r="E9" s="186">
        <v>5</v>
      </c>
      <c r="F9" s="186">
        <v>6</v>
      </c>
      <c r="G9" s="186">
        <v>7</v>
      </c>
      <c r="H9" s="186">
        <v>8</v>
      </c>
      <c r="I9" s="186">
        <v>9</v>
      </c>
      <c r="J9" s="186">
        <v>10</v>
      </c>
      <c r="K9" s="186">
        <v>11</v>
      </c>
      <c r="L9" s="186">
        <v>12</v>
      </c>
      <c r="M9" s="186">
        <v>13</v>
      </c>
    </row>
    <row r="10" spans="1:13" ht="26.25" customHeight="1">
      <c r="A10" s="186">
        <v>1</v>
      </c>
      <c r="B10" s="188" t="s">
        <v>363</v>
      </c>
      <c r="C10" s="188" t="s">
        <v>315</v>
      </c>
      <c r="D10" s="189" t="s">
        <v>364</v>
      </c>
      <c r="E10" s="190">
        <v>1020000</v>
      </c>
      <c r="F10" s="190">
        <f>G10+J10</f>
        <v>941400</v>
      </c>
      <c r="G10" s="190">
        <v>301400</v>
      </c>
      <c r="H10" s="190"/>
      <c r="I10" s="191"/>
      <c r="J10" s="190">
        <v>640000</v>
      </c>
      <c r="K10" s="190"/>
      <c r="L10" s="190"/>
      <c r="M10" s="186" t="s">
        <v>365</v>
      </c>
    </row>
    <row r="11" spans="1:13" ht="57.75" customHeight="1">
      <c r="A11" s="186">
        <v>2</v>
      </c>
      <c r="B11" s="188" t="s">
        <v>363</v>
      </c>
      <c r="C11" s="188" t="s">
        <v>315</v>
      </c>
      <c r="D11" s="189" t="s">
        <v>366</v>
      </c>
      <c r="E11" s="190">
        <v>4738400</v>
      </c>
      <c r="F11" s="190">
        <f>G11+J11</f>
        <v>1500000</v>
      </c>
      <c r="G11" s="190">
        <v>300000</v>
      </c>
      <c r="H11" s="190"/>
      <c r="I11" s="191"/>
      <c r="J11" s="190">
        <v>1200000</v>
      </c>
      <c r="K11" s="190">
        <v>3046400</v>
      </c>
      <c r="L11" s="190"/>
      <c r="M11" s="186" t="s">
        <v>365</v>
      </c>
    </row>
    <row r="12" spans="1:13" ht="120.75" customHeight="1">
      <c r="A12" s="186">
        <v>3</v>
      </c>
      <c r="B12" s="188" t="s">
        <v>363</v>
      </c>
      <c r="C12" s="188" t="s">
        <v>315</v>
      </c>
      <c r="D12" s="189" t="s">
        <v>367</v>
      </c>
      <c r="E12" s="190">
        <v>8796000</v>
      </c>
      <c r="F12" s="190">
        <f>G12+J12</f>
        <v>3500000</v>
      </c>
      <c r="G12" s="190">
        <v>700000</v>
      </c>
      <c r="H12" s="190"/>
      <c r="I12" s="191"/>
      <c r="J12" s="190">
        <v>2800000</v>
      </c>
      <c r="K12" s="190">
        <v>5284600</v>
      </c>
      <c r="L12" s="190"/>
      <c r="M12" s="186" t="s">
        <v>365</v>
      </c>
    </row>
    <row r="13" spans="1:13" ht="55.5" customHeight="1">
      <c r="A13" s="186">
        <v>4</v>
      </c>
      <c r="B13" s="188" t="s">
        <v>363</v>
      </c>
      <c r="C13" s="188" t="s">
        <v>315</v>
      </c>
      <c r="D13" s="189" t="s">
        <v>368</v>
      </c>
      <c r="E13" s="190">
        <v>2290000</v>
      </c>
      <c r="F13" s="190">
        <f>G13+J13</f>
        <v>2152700</v>
      </c>
      <c r="G13" s="190">
        <v>320700</v>
      </c>
      <c r="H13" s="190"/>
      <c r="I13" s="191"/>
      <c r="J13" s="190">
        <v>1832000</v>
      </c>
      <c r="K13" s="190"/>
      <c r="L13" s="190"/>
      <c r="M13" s="186" t="s">
        <v>365</v>
      </c>
    </row>
    <row r="14" spans="1:13" ht="57">
      <c r="A14" s="186">
        <v>5</v>
      </c>
      <c r="B14" s="188" t="s">
        <v>10</v>
      </c>
      <c r="C14" s="188" t="s">
        <v>12</v>
      </c>
      <c r="D14" s="189" t="s">
        <v>369</v>
      </c>
      <c r="E14" s="190">
        <v>2600000</v>
      </c>
      <c r="F14" s="190">
        <f>H14+I14</f>
        <v>2000000</v>
      </c>
      <c r="G14" s="190"/>
      <c r="H14" s="190">
        <v>800000</v>
      </c>
      <c r="I14" s="191">
        <v>1200000</v>
      </c>
      <c r="J14" s="190"/>
      <c r="K14" s="190">
        <v>600000</v>
      </c>
      <c r="L14" s="190"/>
      <c r="M14" s="186" t="s">
        <v>365</v>
      </c>
    </row>
    <row r="15" spans="1:13" ht="62.25" customHeight="1">
      <c r="A15" s="186">
        <v>6</v>
      </c>
      <c r="B15" s="188" t="s">
        <v>157</v>
      </c>
      <c r="C15" s="188" t="s">
        <v>159</v>
      </c>
      <c r="D15" s="189" t="s">
        <v>370</v>
      </c>
      <c r="E15" s="190">
        <v>1501829</v>
      </c>
      <c r="F15" s="190">
        <f>H15+J15</f>
        <v>1460000</v>
      </c>
      <c r="G15" s="190"/>
      <c r="H15" s="190">
        <v>700000</v>
      </c>
      <c r="I15" s="191"/>
      <c r="J15" s="190">
        <v>760000</v>
      </c>
      <c r="K15" s="190"/>
      <c r="L15" s="190"/>
      <c r="M15" s="186" t="s">
        <v>365</v>
      </c>
    </row>
    <row r="16" spans="1:13" ht="50.25" customHeight="1">
      <c r="A16" s="186">
        <v>7</v>
      </c>
      <c r="B16" s="188" t="s">
        <v>157</v>
      </c>
      <c r="C16" s="188" t="s">
        <v>159</v>
      </c>
      <c r="D16" s="189" t="s">
        <v>371</v>
      </c>
      <c r="E16" s="190">
        <v>600000</v>
      </c>
      <c r="F16" s="190">
        <v>575600</v>
      </c>
      <c r="G16" s="190">
        <v>575600</v>
      </c>
      <c r="H16" s="190"/>
      <c r="I16" s="191"/>
      <c r="J16" s="190"/>
      <c r="K16" s="190"/>
      <c r="L16" s="190"/>
      <c r="M16" s="186" t="s">
        <v>365</v>
      </c>
    </row>
    <row r="17" spans="1:13" ht="34.5" customHeight="1">
      <c r="A17" s="186">
        <v>8</v>
      </c>
      <c r="B17" s="188" t="s">
        <v>184</v>
      </c>
      <c r="C17" s="188" t="s">
        <v>204</v>
      </c>
      <c r="D17" s="189" t="s">
        <v>372</v>
      </c>
      <c r="E17" s="190">
        <v>443000</v>
      </c>
      <c r="F17" s="190">
        <v>200000</v>
      </c>
      <c r="G17" s="190">
        <v>200000</v>
      </c>
      <c r="H17" s="190"/>
      <c r="I17" s="191"/>
      <c r="J17" s="190"/>
      <c r="K17" s="190">
        <v>133000</v>
      </c>
      <c r="L17" s="190"/>
      <c r="M17" s="186" t="s">
        <v>365</v>
      </c>
    </row>
    <row r="18" spans="1:13" ht="34.5" customHeight="1">
      <c r="A18" s="186">
        <v>9</v>
      </c>
      <c r="B18" s="188" t="s">
        <v>264</v>
      </c>
      <c r="C18" s="188" t="s">
        <v>265</v>
      </c>
      <c r="D18" s="189" t="s">
        <v>373</v>
      </c>
      <c r="E18" s="190">
        <v>3200000</v>
      </c>
      <c r="F18" s="190">
        <f>G18+H18+I18</f>
        <v>881404</v>
      </c>
      <c r="G18" s="190">
        <v>131404</v>
      </c>
      <c r="H18" s="190">
        <v>400000</v>
      </c>
      <c r="I18" s="191">
        <v>350000</v>
      </c>
      <c r="J18" s="190"/>
      <c r="K18" s="190"/>
      <c r="L18" s="190"/>
      <c r="M18" s="186" t="s">
        <v>365</v>
      </c>
    </row>
    <row r="19" spans="1:13" ht="34.5" customHeight="1">
      <c r="A19" s="186">
        <v>10</v>
      </c>
      <c r="B19" s="188" t="s">
        <v>264</v>
      </c>
      <c r="C19" s="188" t="s">
        <v>272</v>
      </c>
      <c r="D19" s="189" t="s">
        <v>374</v>
      </c>
      <c r="E19" s="190">
        <v>3054900</v>
      </c>
      <c r="F19" s="190">
        <v>1500000</v>
      </c>
      <c r="G19" s="190"/>
      <c r="H19" s="190">
        <v>1500000</v>
      </c>
      <c r="I19" s="191"/>
      <c r="J19" s="190"/>
      <c r="K19" s="190">
        <v>1500000</v>
      </c>
      <c r="L19" s="190"/>
      <c r="M19" s="186" t="s">
        <v>365</v>
      </c>
    </row>
    <row r="20" spans="1:13" ht="41.25" customHeight="1">
      <c r="A20" s="186">
        <v>11</v>
      </c>
      <c r="B20" s="188" t="s">
        <v>363</v>
      </c>
      <c r="C20" s="188" t="s">
        <v>317</v>
      </c>
      <c r="D20" s="189" t="s">
        <v>375</v>
      </c>
      <c r="E20" s="190">
        <v>364000</v>
      </c>
      <c r="F20" s="190">
        <v>300000</v>
      </c>
      <c r="G20" s="190">
        <v>300000</v>
      </c>
      <c r="H20" s="190"/>
      <c r="I20" s="191"/>
      <c r="J20" s="190"/>
      <c r="K20" s="190"/>
      <c r="L20" s="190"/>
      <c r="M20" s="186" t="s">
        <v>365</v>
      </c>
    </row>
    <row r="21" spans="1:13" ht="41.25" customHeight="1">
      <c r="A21" s="186">
        <v>12</v>
      </c>
      <c r="B21" s="188" t="s">
        <v>157</v>
      </c>
      <c r="C21" s="188" t="s">
        <v>159</v>
      </c>
      <c r="D21" s="189" t="s">
        <v>376</v>
      </c>
      <c r="E21" s="190">
        <v>400000</v>
      </c>
      <c r="F21" s="190">
        <v>27000</v>
      </c>
      <c r="G21" s="190">
        <v>27000</v>
      </c>
      <c r="H21" s="190"/>
      <c r="I21" s="191"/>
      <c r="J21" s="190"/>
      <c r="K21" s="190">
        <v>373000</v>
      </c>
      <c r="L21" s="190"/>
      <c r="M21" s="186" t="s">
        <v>365</v>
      </c>
    </row>
    <row r="22" spans="1:13" ht="41.25" customHeight="1">
      <c r="A22" s="186">
        <v>13</v>
      </c>
      <c r="B22" s="188" t="s">
        <v>363</v>
      </c>
      <c r="C22" s="188" t="s">
        <v>330</v>
      </c>
      <c r="D22" s="189" t="s">
        <v>377</v>
      </c>
      <c r="E22" s="190">
        <v>710370</v>
      </c>
      <c r="F22" s="190">
        <v>700000</v>
      </c>
      <c r="G22" s="190">
        <v>200000</v>
      </c>
      <c r="H22" s="190"/>
      <c r="I22" s="191"/>
      <c r="J22" s="190">
        <v>500000</v>
      </c>
      <c r="K22" s="190"/>
      <c r="L22" s="190"/>
      <c r="M22" s="186" t="s">
        <v>365</v>
      </c>
    </row>
    <row r="23" spans="1:13" ht="41.25" customHeight="1">
      <c r="A23" s="186">
        <v>14</v>
      </c>
      <c r="B23" s="188" t="s">
        <v>331</v>
      </c>
      <c r="C23" s="188" t="s">
        <v>378</v>
      </c>
      <c r="D23" s="189" t="s">
        <v>379</v>
      </c>
      <c r="E23" s="190">
        <v>750000</v>
      </c>
      <c r="F23" s="190">
        <v>365000</v>
      </c>
      <c r="G23" s="190">
        <v>50000</v>
      </c>
      <c r="H23" s="190"/>
      <c r="I23" s="191">
        <v>315000</v>
      </c>
      <c r="J23" s="190"/>
      <c r="K23" s="190">
        <v>385000</v>
      </c>
      <c r="L23" s="190"/>
      <c r="M23" s="186" t="s">
        <v>365</v>
      </c>
    </row>
    <row r="24" spans="1:13" ht="35.25" customHeight="1">
      <c r="A24" s="186">
        <v>15</v>
      </c>
      <c r="B24" s="188" t="s">
        <v>363</v>
      </c>
      <c r="C24" s="188" t="s">
        <v>315</v>
      </c>
      <c r="D24" s="189" t="s">
        <v>380</v>
      </c>
      <c r="E24" s="190">
        <v>853000</v>
      </c>
      <c r="F24" s="190">
        <v>816400</v>
      </c>
      <c r="G24" s="190">
        <v>134000</v>
      </c>
      <c r="H24" s="190"/>
      <c r="I24" s="191"/>
      <c r="J24" s="190">
        <v>682400</v>
      </c>
      <c r="K24" s="190"/>
      <c r="L24" s="190"/>
      <c r="M24" s="186" t="s">
        <v>365</v>
      </c>
    </row>
    <row r="25" spans="1:13" ht="53.25" customHeight="1">
      <c r="A25" s="192" t="s">
        <v>381</v>
      </c>
      <c r="B25" s="192"/>
      <c r="C25" s="192"/>
      <c r="D25" s="192"/>
      <c r="E25" s="193">
        <f>SUM(E10:E24)</f>
        <v>31321499</v>
      </c>
      <c r="F25" s="193">
        <f>SUM(F10:F24)</f>
        <v>16919504</v>
      </c>
      <c r="G25" s="193">
        <f>SUM(G10:G24)</f>
        <v>3240104</v>
      </c>
      <c r="H25" s="193">
        <f>SUM(H10:H24)</f>
        <v>3400000</v>
      </c>
      <c r="I25" s="193">
        <f>SUM(I10:I24)</f>
        <v>1865000</v>
      </c>
      <c r="J25" s="193">
        <f>SUM(J10:J24)</f>
        <v>8414400</v>
      </c>
      <c r="K25" s="193">
        <f>SUM(K10:K24)</f>
        <v>11322000</v>
      </c>
      <c r="L25" s="193">
        <f>SUM(L10:L24)</f>
        <v>0</v>
      </c>
      <c r="M25" s="194" t="s">
        <v>382</v>
      </c>
    </row>
    <row r="27" ht="12.75">
      <c r="F27" s="195"/>
    </row>
    <row r="30" ht="12.75">
      <c r="F30" s="195"/>
    </row>
    <row r="32" ht="12.75">
      <c r="A32" s="177"/>
    </row>
  </sheetData>
  <mergeCells count="17"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G5:J5"/>
    <mergeCell ref="K5:K8"/>
    <mergeCell ref="L5:L8"/>
    <mergeCell ref="G6:G8"/>
    <mergeCell ref="H6:H8"/>
    <mergeCell ref="I6:I8"/>
    <mergeCell ref="J6:J8"/>
    <mergeCell ref="A25:D25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scale="90"/>
  <headerFooter alignWithMargins="0">
    <oddHeader>&amp;R&amp;9Załącznik nr  3
do uchwały Rady Gminy nr XLII/183/09 
z dnia  30.12.09r.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G4" sqref="G4"/>
    </sheetView>
  </sheetViews>
  <sheetFormatPr defaultColWidth="9.00390625" defaultRowHeight="12.75"/>
  <cols>
    <col min="1" max="1" width="5.625" style="176" customWidth="1"/>
    <col min="2" max="2" width="6.875" style="176" customWidth="1"/>
    <col min="3" max="4" width="7.75390625" style="176" customWidth="1"/>
    <col min="5" max="5" width="15.625" style="176" customWidth="1"/>
    <col min="6" max="6" width="12.00390625" style="176" customWidth="1"/>
    <col min="7" max="7" width="12.75390625" style="176" customWidth="1"/>
    <col min="8" max="9" width="10.125" style="176" customWidth="1"/>
    <col min="10" max="10" width="13.125" style="176" customWidth="1"/>
    <col min="11" max="11" width="14.375" style="176" customWidth="1"/>
    <col min="12" max="12" width="16.75390625" style="176" customWidth="1"/>
    <col min="13" max="16384" width="9.125" style="176" customWidth="1"/>
  </cols>
  <sheetData>
    <row r="1" spans="1:12" ht="15" customHeight="1">
      <c r="A1" s="196" t="s">
        <v>383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0.5" customHeight="1">
      <c r="A2" s="180" t="s">
        <v>384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2" t="s">
        <v>125</v>
      </c>
    </row>
    <row r="3" spans="1:12" ht="19.5" customHeight="1">
      <c r="A3" s="183" t="s">
        <v>350</v>
      </c>
      <c r="B3" s="183" t="s">
        <v>2</v>
      </c>
      <c r="C3" s="183" t="s">
        <v>351</v>
      </c>
      <c r="D3" s="183" t="s">
        <v>385</v>
      </c>
      <c r="E3" s="184" t="s">
        <v>386</v>
      </c>
      <c r="F3" s="184" t="s">
        <v>353</v>
      </c>
      <c r="G3" s="184" t="s">
        <v>354</v>
      </c>
      <c r="H3" s="184"/>
      <c r="I3" s="184"/>
      <c r="J3" s="184"/>
      <c r="K3" s="184"/>
      <c r="L3" s="184" t="s">
        <v>355</v>
      </c>
    </row>
    <row r="4" spans="1:12" ht="19.5" customHeight="1">
      <c r="A4" s="183"/>
      <c r="B4" s="183"/>
      <c r="C4" s="183"/>
      <c r="D4" s="183"/>
      <c r="E4" s="184"/>
      <c r="F4" s="184"/>
      <c r="G4" s="184" t="s">
        <v>356</v>
      </c>
      <c r="H4" s="184" t="s">
        <v>357</v>
      </c>
      <c r="I4" s="184"/>
      <c r="J4" s="184"/>
      <c r="K4" s="184"/>
      <c r="L4" s="184"/>
    </row>
    <row r="5" spans="1:12" ht="29.25" customHeight="1">
      <c r="A5" s="183"/>
      <c r="B5" s="183"/>
      <c r="C5" s="183"/>
      <c r="D5" s="183"/>
      <c r="E5" s="184"/>
      <c r="F5" s="184"/>
      <c r="G5" s="184"/>
      <c r="H5" s="184" t="s">
        <v>359</v>
      </c>
      <c r="I5" s="184" t="s">
        <v>360</v>
      </c>
      <c r="J5" s="184" t="s">
        <v>387</v>
      </c>
      <c r="K5" s="184" t="s">
        <v>362</v>
      </c>
      <c r="L5" s="184"/>
    </row>
    <row r="6" spans="1:12" ht="19.5" customHeight="1">
      <c r="A6" s="183"/>
      <c r="B6" s="183"/>
      <c r="C6" s="183"/>
      <c r="D6" s="183"/>
      <c r="E6" s="184"/>
      <c r="F6" s="184"/>
      <c r="G6" s="184"/>
      <c r="H6" s="184"/>
      <c r="I6" s="184"/>
      <c r="J6" s="184"/>
      <c r="K6" s="184"/>
      <c r="L6" s="184"/>
    </row>
    <row r="7" spans="1:12" ht="19.5" customHeight="1">
      <c r="A7" s="183"/>
      <c r="B7" s="183"/>
      <c r="C7" s="183"/>
      <c r="D7" s="183"/>
      <c r="E7" s="184"/>
      <c r="F7" s="184"/>
      <c r="G7" s="184"/>
      <c r="H7" s="184"/>
      <c r="I7" s="184"/>
      <c r="J7" s="184"/>
      <c r="K7" s="184"/>
      <c r="L7" s="184"/>
    </row>
    <row r="8" spans="1:12" ht="7.5" customHeight="1">
      <c r="A8" s="186">
        <v>1</v>
      </c>
      <c r="B8" s="186">
        <v>2</v>
      </c>
      <c r="C8" s="186">
        <v>3</v>
      </c>
      <c r="D8" s="186">
        <v>4</v>
      </c>
      <c r="E8" s="186">
        <v>5</v>
      </c>
      <c r="F8" s="197">
        <v>6</v>
      </c>
      <c r="G8" s="197">
        <v>7</v>
      </c>
      <c r="H8" s="197">
        <v>8</v>
      </c>
      <c r="I8" s="197">
        <v>9</v>
      </c>
      <c r="J8" s="197">
        <v>10</v>
      </c>
      <c r="K8" s="197">
        <v>11</v>
      </c>
      <c r="L8" s="197">
        <v>12</v>
      </c>
    </row>
    <row r="9" spans="1:12" ht="0.75" customHeight="1">
      <c r="A9" s="186" t="s">
        <v>388</v>
      </c>
      <c r="B9" s="186"/>
      <c r="C9" s="186"/>
      <c r="D9" s="186"/>
      <c r="E9" s="186"/>
      <c r="F9" s="197"/>
      <c r="G9" s="197"/>
      <c r="H9" s="197"/>
      <c r="I9" s="197"/>
      <c r="J9" s="197"/>
      <c r="K9" s="197"/>
      <c r="L9" s="197"/>
    </row>
    <row r="10" spans="1:12" ht="48" customHeight="1">
      <c r="A10" s="186" t="s">
        <v>388</v>
      </c>
      <c r="B10" s="198">
        <v>900</v>
      </c>
      <c r="C10" s="198">
        <v>90095</v>
      </c>
      <c r="D10" s="198">
        <v>6050</v>
      </c>
      <c r="E10" s="189" t="s">
        <v>389</v>
      </c>
      <c r="F10" s="199">
        <v>16000</v>
      </c>
      <c r="G10" s="199">
        <v>16000</v>
      </c>
      <c r="H10" s="199">
        <v>16000</v>
      </c>
      <c r="I10" s="197"/>
      <c r="J10" s="200"/>
      <c r="K10" s="199"/>
      <c r="L10" s="187" t="s">
        <v>365</v>
      </c>
    </row>
    <row r="11" spans="1:12" ht="48" customHeight="1">
      <c r="A11" s="186" t="s">
        <v>390</v>
      </c>
      <c r="B11" s="198">
        <v>900</v>
      </c>
      <c r="C11" s="198">
        <v>90095</v>
      </c>
      <c r="D11" s="198">
        <v>6050</v>
      </c>
      <c r="E11" s="189" t="s">
        <v>391</v>
      </c>
      <c r="F11" s="199">
        <v>18000</v>
      </c>
      <c r="G11" s="199">
        <v>18000</v>
      </c>
      <c r="H11" s="199">
        <v>18000</v>
      </c>
      <c r="I11" s="197"/>
      <c r="J11" s="200"/>
      <c r="K11" s="199"/>
      <c r="L11" s="187" t="s">
        <v>365</v>
      </c>
    </row>
    <row r="12" spans="1:12" ht="48" customHeight="1">
      <c r="A12" s="186">
        <v>3</v>
      </c>
      <c r="B12" s="198">
        <v>900</v>
      </c>
      <c r="C12" s="198">
        <v>90095</v>
      </c>
      <c r="D12" s="198">
        <v>6050</v>
      </c>
      <c r="E12" s="189" t="s">
        <v>392</v>
      </c>
      <c r="F12" s="199">
        <v>100000</v>
      </c>
      <c r="G12" s="199">
        <v>100000</v>
      </c>
      <c r="H12" s="199">
        <v>100000</v>
      </c>
      <c r="I12" s="197"/>
      <c r="J12" s="200"/>
      <c r="K12" s="199"/>
      <c r="L12" s="187" t="s">
        <v>365</v>
      </c>
    </row>
    <row r="13" spans="1:12" ht="48.75" customHeight="1">
      <c r="A13" s="186">
        <v>4</v>
      </c>
      <c r="B13" s="198">
        <v>900</v>
      </c>
      <c r="C13" s="198">
        <v>90095</v>
      </c>
      <c r="D13" s="198">
        <v>6050</v>
      </c>
      <c r="E13" s="189" t="s">
        <v>393</v>
      </c>
      <c r="F13" s="199">
        <v>200000</v>
      </c>
      <c r="G13" s="199">
        <v>200000</v>
      </c>
      <c r="H13" s="199">
        <v>200000</v>
      </c>
      <c r="I13" s="197"/>
      <c r="J13" s="200"/>
      <c r="K13" s="199"/>
      <c r="L13" s="187" t="s">
        <v>365</v>
      </c>
    </row>
    <row r="14" spans="1:12" ht="42" customHeight="1">
      <c r="A14" s="192" t="s">
        <v>381</v>
      </c>
      <c r="B14" s="192"/>
      <c r="C14" s="192"/>
      <c r="D14" s="192"/>
      <c r="E14" s="192"/>
      <c r="F14" s="201">
        <f>SUM(F10:F13)</f>
        <v>334000</v>
      </c>
      <c r="G14" s="201">
        <f>SUM(G10:G13)</f>
        <v>334000</v>
      </c>
      <c r="H14" s="201">
        <f>SUM(H10:H13)</f>
        <v>334000</v>
      </c>
      <c r="I14" s="202"/>
      <c r="J14" s="201"/>
      <c r="K14" s="201"/>
      <c r="L14" s="203" t="s">
        <v>382</v>
      </c>
    </row>
    <row r="16" ht="12.75">
      <c r="A16" s="176" t="s">
        <v>394</v>
      </c>
    </row>
    <row r="17" ht="12.75">
      <c r="A17" s="176" t="s">
        <v>395</v>
      </c>
    </row>
    <row r="18" ht="12.75">
      <c r="A18" s="176" t="s">
        <v>396</v>
      </c>
    </row>
    <row r="19" ht="12.75">
      <c r="A19" s="176" t="s">
        <v>397</v>
      </c>
    </row>
    <row r="21" spans="1:5" ht="12.75">
      <c r="A21" s="177"/>
      <c r="E21" s="204"/>
    </row>
    <row r="22" spans="1:7" ht="12.75">
      <c r="A22" s="205"/>
      <c r="B22" s="205"/>
      <c r="C22" s="205"/>
      <c r="D22" s="205"/>
      <c r="E22" s="205"/>
      <c r="F22" s="205"/>
      <c r="G22" s="205"/>
    </row>
    <row r="23" spans="1:7" ht="12.75">
      <c r="A23" s="205"/>
      <c r="B23" s="205"/>
      <c r="C23" s="205"/>
      <c r="D23" s="205"/>
      <c r="E23" s="205"/>
      <c r="F23" s="205"/>
      <c r="G23" s="205"/>
    </row>
    <row r="24" spans="1:7" ht="12.75">
      <c r="A24" s="205"/>
      <c r="B24" s="205"/>
      <c r="C24" s="205"/>
      <c r="D24" s="205"/>
      <c r="E24" s="205"/>
      <c r="F24" s="205"/>
      <c r="G24" s="205"/>
    </row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14:E14"/>
  </mergeCells>
  <printOptions horizontalCentered="1"/>
  <pageMargins left="0.5" right="0.39375" top="1.3902777777777777" bottom="0.7875" header="0.5118055555555555" footer="0.5118055555555555"/>
  <pageSetup fitToHeight="1" fitToWidth="1" horizontalDpi="300" verticalDpi="300" orientation="landscape" paperSize="9"/>
  <headerFooter alignWithMargins="0">
    <oddHeader>&amp;R&amp;9Załącznik nr  3a
do uchwały Rady Gminy nr XLII/183/09 
z dnia  30.12.09r.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61">
      <selection activeCell="A85" sqref="A85"/>
    </sheetView>
  </sheetViews>
  <sheetFormatPr defaultColWidth="10.00390625" defaultRowHeight="12.75"/>
  <cols>
    <col min="1" max="1" width="3.625" style="206" customWidth="1"/>
    <col min="2" max="2" width="19.875" style="206" customWidth="1"/>
    <col min="3" max="3" width="13.00390625" style="206" customWidth="1"/>
    <col min="4" max="4" width="10.375" style="206" customWidth="1"/>
    <col min="5" max="5" width="11.00390625" style="206" customWidth="1"/>
    <col min="6" max="6" width="8.375" style="206" customWidth="1"/>
    <col min="7" max="8" width="8.25390625" style="206" customWidth="1"/>
    <col min="9" max="9" width="8.75390625" style="206" customWidth="1"/>
    <col min="10" max="11" width="7.75390625" style="206" customWidth="1"/>
    <col min="12" max="12" width="9.00390625" style="206" customWidth="1"/>
    <col min="13" max="13" width="10.00390625" style="206" customWidth="1"/>
    <col min="14" max="14" width="9.375" style="206" customWidth="1"/>
    <col min="15" max="15" width="1.25" style="206" customWidth="1"/>
    <col min="16" max="16" width="9.625" style="206" customWidth="1"/>
    <col min="17" max="17" width="13.125" style="206" customWidth="1"/>
    <col min="18" max="16384" width="10.25390625" style="206" customWidth="1"/>
  </cols>
  <sheetData>
    <row r="1" spans="1:17" ht="29.25" customHeight="1">
      <c r="A1" s="207" t="s">
        <v>398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ht="18.75" customHeight="1"/>
    <row r="3" spans="1:17" ht="12.75" customHeight="1">
      <c r="A3" s="208" t="s">
        <v>350</v>
      </c>
      <c r="B3" s="208" t="s">
        <v>399</v>
      </c>
      <c r="C3" s="209" t="s">
        <v>400</v>
      </c>
      <c r="D3" s="209" t="s">
        <v>401</v>
      </c>
      <c r="E3" s="209" t="s">
        <v>402</v>
      </c>
      <c r="F3" s="208" t="s">
        <v>128</v>
      </c>
      <c r="G3" s="208"/>
      <c r="H3" s="208" t="s">
        <v>354</v>
      </c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2.75" customHeight="1">
      <c r="A4" s="208"/>
      <c r="B4" s="208"/>
      <c r="C4" s="209"/>
      <c r="D4" s="209"/>
      <c r="E4" s="209"/>
      <c r="F4" s="209" t="s">
        <v>403</v>
      </c>
      <c r="G4" s="209" t="s">
        <v>404</v>
      </c>
      <c r="H4" s="208" t="s">
        <v>405</v>
      </c>
      <c r="I4" s="208"/>
      <c r="J4" s="208"/>
      <c r="K4" s="208"/>
      <c r="L4" s="208"/>
      <c r="M4" s="208"/>
      <c r="N4" s="208"/>
      <c r="O4" s="208"/>
      <c r="P4" s="208"/>
      <c r="Q4" s="208"/>
    </row>
    <row r="5" spans="1:17" ht="12.75" customHeight="1">
      <c r="A5" s="208"/>
      <c r="B5" s="208"/>
      <c r="C5" s="209"/>
      <c r="D5" s="209"/>
      <c r="E5" s="209"/>
      <c r="F5" s="209"/>
      <c r="G5" s="209"/>
      <c r="H5" s="209" t="s">
        <v>406</v>
      </c>
      <c r="I5" s="208" t="s">
        <v>130</v>
      </c>
      <c r="J5" s="208"/>
      <c r="K5" s="208"/>
      <c r="L5" s="208"/>
      <c r="M5" s="208"/>
      <c r="N5" s="208"/>
      <c r="O5" s="208"/>
      <c r="P5" s="208"/>
      <c r="Q5" s="208"/>
    </row>
    <row r="6" spans="1:17" ht="14.25" customHeight="1">
      <c r="A6" s="208"/>
      <c r="B6" s="208"/>
      <c r="C6" s="209"/>
      <c r="D6" s="209"/>
      <c r="E6" s="209"/>
      <c r="F6" s="209"/>
      <c r="G6" s="209"/>
      <c r="H6" s="209"/>
      <c r="I6" s="208" t="s">
        <v>407</v>
      </c>
      <c r="J6" s="208"/>
      <c r="K6" s="208"/>
      <c r="L6" s="208"/>
      <c r="M6" s="208" t="s">
        <v>408</v>
      </c>
      <c r="N6" s="208"/>
      <c r="O6" s="208"/>
      <c r="P6" s="208"/>
      <c r="Q6" s="208"/>
    </row>
    <row r="7" spans="1:17" ht="12.75" customHeight="1">
      <c r="A7" s="208"/>
      <c r="B7" s="208"/>
      <c r="C7" s="209"/>
      <c r="D7" s="209"/>
      <c r="E7" s="209"/>
      <c r="F7" s="209"/>
      <c r="G7" s="209"/>
      <c r="H7" s="209"/>
      <c r="I7" s="209" t="s">
        <v>409</v>
      </c>
      <c r="J7" s="208" t="s">
        <v>410</v>
      </c>
      <c r="K7" s="208"/>
      <c r="L7" s="208"/>
      <c r="M7" s="209" t="s">
        <v>411</v>
      </c>
      <c r="N7" s="209" t="s">
        <v>410</v>
      </c>
      <c r="O7" s="209"/>
      <c r="P7" s="209"/>
      <c r="Q7" s="209"/>
    </row>
    <row r="8" spans="1:17" ht="48" customHeight="1">
      <c r="A8" s="208"/>
      <c r="B8" s="208"/>
      <c r="C8" s="209"/>
      <c r="D8" s="209"/>
      <c r="E8" s="209"/>
      <c r="F8" s="209"/>
      <c r="G8" s="209"/>
      <c r="H8" s="209"/>
      <c r="I8" s="209"/>
      <c r="J8" s="209" t="s">
        <v>412</v>
      </c>
      <c r="K8" s="209" t="s">
        <v>413</v>
      </c>
      <c r="L8" s="209" t="s">
        <v>414</v>
      </c>
      <c r="M8" s="209"/>
      <c r="N8" s="209" t="s">
        <v>412</v>
      </c>
      <c r="O8" s="209"/>
      <c r="P8" s="209" t="s">
        <v>413</v>
      </c>
      <c r="Q8" s="209" t="s">
        <v>415</v>
      </c>
    </row>
    <row r="9" spans="1:17" ht="7.5" customHeight="1">
      <c r="A9" s="210">
        <v>1</v>
      </c>
      <c r="B9" s="210">
        <v>2</v>
      </c>
      <c r="C9" s="210">
        <v>3</v>
      </c>
      <c r="D9" s="210">
        <v>4</v>
      </c>
      <c r="E9" s="210">
        <v>5</v>
      </c>
      <c r="F9" s="210">
        <v>6</v>
      </c>
      <c r="G9" s="210">
        <v>7</v>
      </c>
      <c r="H9" s="210">
        <v>8</v>
      </c>
      <c r="I9" s="210">
        <v>9</v>
      </c>
      <c r="J9" s="210">
        <v>10</v>
      </c>
      <c r="K9" s="210">
        <v>11</v>
      </c>
      <c r="L9" s="210">
        <v>12</v>
      </c>
      <c r="M9" s="210">
        <v>13</v>
      </c>
      <c r="N9" s="210">
        <v>14</v>
      </c>
      <c r="O9" s="210"/>
      <c r="P9" s="210">
        <v>15</v>
      </c>
      <c r="Q9" s="210">
        <v>16</v>
      </c>
    </row>
    <row r="10" spans="1:17" s="216" customFormat="1" ht="11.25" customHeight="1">
      <c r="A10" s="211">
        <v>1</v>
      </c>
      <c r="B10" s="212" t="s">
        <v>416</v>
      </c>
      <c r="C10" s="211" t="s">
        <v>382</v>
      </c>
      <c r="D10" s="211"/>
      <c r="E10" s="213">
        <f>E15+E24+E33+E42+E51+E60+E69</f>
        <v>19604820</v>
      </c>
      <c r="F10" s="213">
        <f>F15+F24+F33+F42+F51+F60+F69</f>
        <v>4362900</v>
      </c>
      <c r="G10" s="214">
        <f>G15+G24+G33+G42+G51+G60+G69</f>
        <v>15241920</v>
      </c>
      <c r="H10" s="214">
        <f>H15+H24+H33+H42+H51+H60+H69</f>
        <v>11070500</v>
      </c>
      <c r="I10" s="214">
        <f>I15+I24+I33+I42+I51+I60+I69</f>
        <v>2656100</v>
      </c>
      <c r="J10" s="213">
        <f>J15+J24+J33+J42+J51+J60+J69</f>
        <v>700000</v>
      </c>
      <c r="K10" s="212"/>
      <c r="L10" s="213">
        <f>L15+L24+L33+L42+L51+L60+L69</f>
        <v>1956100</v>
      </c>
      <c r="M10" s="213">
        <f>M15+M24+M33+M42+M51+M60+M69</f>
        <v>8414400</v>
      </c>
      <c r="N10" s="215"/>
      <c r="O10" s="215"/>
      <c r="P10" s="212"/>
      <c r="Q10" s="213">
        <f>Q15+Q24+Q33+Q42+Q51+Q60+Q69</f>
        <v>8414400</v>
      </c>
    </row>
    <row r="11" spans="1:17" ht="12.75">
      <c r="A11" s="217" t="s">
        <v>417</v>
      </c>
      <c r="B11" s="218" t="s">
        <v>418</v>
      </c>
      <c r="C11" s="219" t="s">
        <v>419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</row>
    <row r="12" spans="1:17" ht="12.75">
      <c r="A12" s="217"/>
      <c r="B12" s="218" t="s">
        <v>420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17" ht="12.75">
      <c r="A13" s="217"/>
      <c r="B13" s="218" t="s">
        <v>421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</row>
    <row r="14" spans="1:17" ht="12.75">
      <c r="A14" s="217"/>
      <c r="B14" s="218" t="s">
        <v>422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</row>
    <row r="15" spans="1:17" ht="12.75">
      <c r="A15" s="217"/>
      <c r="B15" s="220" t="s">
        <v>423</v>
      </c>
      <c r="C15" s="220"/>
      <c r="D15" s="221" t="s">
        <v>424</v>
      </c>
      <c r="E15" s="222">
        <v>941400</v>
      </c>
      <c r="F15" s="222">
        <v>301400</v>
      </c>
      <c r="G15" s="222">
        <v>640000</v>
      </c>
      <c r="H15" s="222">
        <v>941400</v>
      </c>
      <c r="I15" s="222">
        <v>301400</v>
      </c>
      <c r="J15" s="222"/>
      <c r="K15" s="222"/>
      <c r="L15" s="222">
        <v>301400</v>
      </c>
      <c r="M15" s="222">
        <v>640000</v>
      </c>
      <c r="N15" s="223"/>
      <c r="O15" s="223"/>
      <c r="P15" s="222"/>
      <c r="Q15" s="222">
        <v>640000</v>
      </c>
    </row>
    <row r="16" spans="1:17" ht="12.75">
      <c r="A16" s="217"/>
      <c r="B16" s="218" t="s">
        <v>425</v>
      </c>
      <c r="C16" s="224"/>
      <c r="D16" s="224"/>
      <c r="E16" s="225">
        <v>941400</v>
      </c>
      <c r="F16" s="225">
        <v>301400</v>
      </c>
      <c r="G16" s="225">
        <v>640000</v>
      </c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ht="12.75">
      <c r="A17" s="217"/>
      <c r="B17" s="218" t="s">
        <v>426</v>
      </c>
      <c r="C17" s="224"/>
      <c r="D17" s="224"/>
      <c r="E17" s="225"/>
      <c r="F17" s="225"/>
      <c r="G17" s="225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ht="12.75">
      <c r="A18" s="217"/>
      <c r="B18" s="227">
        <v>2012</v>
      </c>
      <c r="C18" s="224"/>
      <c r="D18" s="224"/>
      <c r="E18" s="225"/>
      <c r="F18" s="225"/>
      <c r="G18" s="225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7" ht="12.75">
      <c r="A19" s="217"/>
      <c r="B19" s="227">
        <v>2013</v>
      </c>
      <c r="C19" s="224"/>
      <c r="D19" s="224"/>
      <c r="E19" s="225"/>
      <c r="F19" s="225"/>
      <c r="G19" s="225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ht="12.75">
      <c r="A20" s="217" t="s">
        <v>427</v>
      </c>
      <c r="B20" s="218" t="s">
        <v>418</v>
      </c>
      <c r="C20" s="228" t="s">
        <v>428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7" ht="12.75">
      <c r="A21" s="217"/>
      <c r="B21" s="218" t="s">
        <v>420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</row>
    <row r="22" spans="1:17" ht="12.75">
      <c r="A22" s="217"/>
      <c r="B22" s="218" t="s">
        <v>421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</row>
    <row r="23" spans="1:17" ht="12.75">
      <c r="A23" s="217"/>
      <c r="B23" s="218" t="s">
        <v>422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</row>
    <row r="24" spans="1:17" ht="12.75">
      <c r="A24" s="217"/>
      <c r="B24" s="220" t="s">
        <v>423</v>
      </c>
      <c r="C24" s="220"/>
      <c r="D24" s="221" t="s">
        <v>424</v>
      </c>
      <c r="E24" s="222">
        <v>4738320</v>
      </c>
      <c r="F24" s="222">
        <v>947600</v>
      </c>
      <c r="G24" s="229">
        <v>3790720</v>
      </c>
      <c r="H24" s="229">
        <v>1500000</v>
      </c>
      <c r="I24" s="222">
        <v>300000</v>
      </c>
      <c r="J24" s="222"/>
      <c r="K24" s="222"/>
      <c r="L24" s="222">
        <v>300000</v>
      </c>
      <c r="M24" s="222">
        <v>1200000</v>
      </c>
      <c r="N24" s="223"/>
      <c r="O24" s="223"/>
      <c r="P24" s="222"/>
      <c r="Q24" s="222">
        <v>1200000</v>
      </c>
    </row>
    <row r="25" spans="1:17" ht="12.75">
      <c r="A25" s="217"/>
      <c r="B25" s="218" t="s">
        <v>425</v>
      </c>
      <c r="C25" s="224"/>
      <c r="D25" s="224"/>
      <c r="E25" s="225">
        <v>1500000</v>
      </c>
      <c r="F25" s="218">
        <v>300000</v>
      </c>
      <c r="G25" s="218">
        <v>1200000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</row>
    <row r="26" spans="1:17" ht="12.75">
      <c r="A26" s="217"/>
      <c r="B26" s="218" t="s">
        <v>426</v>
      </c>
      <c r="C26" s="224"/>
      <c r="D26" s="224"/>
      <c r="E26" s="225">
        <v>3046400</v>
      </c>
      <c r="F26" s="218">
        <v>647600</v>
      </c>
      <c r="G26" s="218">
        <v>2590720</v>
      </c>
      <c r="H26" s="224"/>
      <c r="I26" s="224"/>
      <c r="J26" s="224"/>
      <c r="K26" s="224"/>
      <c r="L26" s="224"/>
      <c r="M26" s="224"/>
      <c r="N26" s="224"/>
      <c r="O26" s="224"/>
      <c r="P26" s="224"/>
      <c r="Q26" s="224"/>
    </row>
    <row r="27" spans="1:17" ht="12.75">
      <c r="A27" s="217"/>
      <c r="B27" s="218" t="s">
        <v>429</v>
      </c>
      <c r="C27" s="224"/>
      <c r="D27" s="224"/>
      <c r="E27" s="225"/>
      <c r="F27" s="218"/>
      <c r="G27" s="218"/>
      <c r="H27" s="224"/>
      <c r="I27" s="224"/>
      <c r="J27" s="224"/>
      <c r="K27" s="224"/>
      <c r="L27" s="224"/>
      <c r="M27" s="224"/>
      <c r="N27" s="224"/>
      <c r="O27" s="224"/>
      <c r="P27" s="224"/>
      <c r="Q27" s="224"/>
    </row>
    <row r="28" spans="1:17" ht="12.75">
      <c r="A28" s="217"/>
      <c r="B28" s="218" t="s">
        <v>430</v>
      </c>
      <c r="C28" s="224"/>
      <c r="D28" s="224"/>
      <c r="E28" s="225"/>
      <c r="F28" s="218"/>
      <c r="G28" s="218"/>
      <c r="H28" s="224"/>
      <c r="I28" s="224"/>
      <c r="J28" s="224"/>
      <c r="K28" s="224"/>
      <c r="L28" s="224"/>
      <c r="M28" s="224"/>
      <c r="N28" s="224"/>
      <c r="O28" s="224"/>
      <c r="P28" s="224"/>
      <c r="Q28" s="224"/>
    </row>
    <row r="29" spans="1:17" ht="12.75">
      <c r="A29" s="217" t="s">
        <v>431</v>
      </c>
      <c r="B29" s="218" t="s">
        <v>418</v>
      </c>
      <c r="C29" s="219" t="s">
        <v>432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</row>
    <row r="30" spans="1:17" ht="12.75">
      <c r="A30" s="217"/>
      <c r="B30" s="218" t="s">
        <v>420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</row>
    <row r="31" spans="1:17" ht="12.75">
      <c r="A31" s="217"/>
      <c r="B31" s="218" t="s">
        <v>421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</row>
    <row r="32" spans="1:17" ht="12.75">
      <c r="A32" s="217"/>
      <c r="B32" s="218" t="s">
        <v>422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</row>
    <row r="33" spans="1:17" ht="12.75">
      <c r="A33" s="217"/>
      <c r="B33" s="220" t="s">
        <v>423</v>
      </c>
      <c r="C33" s="220"/>
      <c r="D33" s="221" t="s">
        <v>424</v>
      </c>
      <c r="E33" s="222">
        <v>8796000</v>
      </c>
      <c r="F33" s="222">
        <v>1759200</v>
      </c>
      <c r="G33" s="230">
        <v>7036800</v>
      </c>
      <c r="H33" s="230">
        <v>3500000</v>
      </c>
      <c r="I33" s="222">
        <v>700000</v>
      </c>
      <c r="J33" s="222"/>
      <c r="K33" s="222"/>
      <c r="L33" s="222">
        <v>700000</v>
      </c>
      <c r="M33" s="222">
        <v>2800000</v>
      </c>
      <c r="N33" s="223"/>
      <c r="O33" s="223"/>
      <c r="P33" s="222"/>
      <c r="Q33" s="222">
        <v>2800000</v>
      </c>
    </row>
    <row r="34" spans="1:17" ht="12.75">
      <c r="A34" s="217"/>
      <c r="B34" s="218" t="s">
        <v>425</v>
      </c>
      <c r="C34" s="224"/>
      <c r="D34" s="224"/>
      <c r="E34" s="225">
        <v>3500000</v>
      </c>
      <c r="F34" s="225">
        <v>700000</v>
      </c>
      <c r="G34" s="231">
        <v>2800000</v>
      </c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ht="12.75">
      <c r="A35" s="217"/>
      <c r="B35" s="218" t="s">
        <v>426</v>
      </c>
      <c r="C35" s="224"/>
      <c r="D35" s="224"/>
      <c r="E35" s="225">
        <v>5284600</v>
      </c>
      <c r="F35" s="225">
        <v>1059200</v>
      </c>
      <c r="G35" s="231">
        <v>4236800</v>
      </c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ht="12.75">
      <c r="A36" s="217"/>
      <c r="B36" s="218" t="s">
        <v>429</v>
      </c>
      <c r="C36" s="224"/>
      <c r="D36" s="224"/>
      <c r="E36" s="225"/>
      <c r="F36" s="225"/>
      <c r="G36" s="231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ht="12.75">
      <c r="A37" s="217"/>
      <c r="B37" s="218" t="s">
        <v>430</v>
      </c>
      <c r="C37" s="224"/>
      <c r="D37" s="224"/>
      <c r="E37" s="225"/>
      <c r="F37" s="225"/>
      <c r="G37" s="231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ht="12.75">
      <c r="A38" s="217" t="s">
        <v>433</v>
      </c>
      <c r="B38" s="218" t="s">
        <v>418</v>
      </c>
      <c r="C38" s="219" t="s">
        <v>434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7" ht="12.75">
      <c r="A39" s="217"/>
      <c r="B39" s="218" t="s">
        <v>420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1:17" ht="12.75">
      <c r="A40" s="217"/>
      <c r="B40" s="218" t="s">
        <v>421</v>
      </c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7" ht="12.75">
      <c r="A41" s="217"/>
      <c r="B41" s="218" t="s">
        <v>422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 ht="12.75">
      <c r="A42" s="217"/>
      <c r="B42" s="220" t="s">
        <v>423</v>
      </c>
      <c r="C42" s="220"/>
      <c r="D42" s="221" t="s">
        <v>424</v>
      </c>
      <c r="E42" s="222">
        <v>2152700</v>
      </c>
      <c r="F42" s="222">
        <v>320700</v>
      </c>
      <c r="G42" s="230">
        <v>1832000</v>
      </c>
      <c r="H42" s="230">
        <v>2152700</v>
      </c>
      <c r="I42" s="222">
        <v>320700</v>
      </c>
      <c r="J42" s="222"/>
      <c r="K42" s="222"/>
      <c r="L42" s="222">
        <v>320700</v>
      </c>
      <c r="M42" s="222">
        <v>1832000</v>
      </c>
      <c r="N42" s="223"/>
      <c r="O42" s="223"/>
      <c r="P42" s="222"/>
      <c r="Q42" s="222">
        <v>1832000</v>
      </c>
    </row>
    <row r="43" spans="1:17" ht="12.75">
      <c r="A43" s="217"/>
      <c r="B43" s="218" t="s">
        <v>425</v>
      </c>
      <c r="C43" s="224"/>
      <c r="D43" s="224"/>
      <c r="E43" s="225">
        <v>2152700</v>
      </c>
      <c r="F43" s="225">
        <v>320700</v>
      </c>
      <c r="G43" s="231">
        <v>1832000</v>
      </c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ht="12.75">
      <c r="A44" s="217"/>
      <c r="B44" s="227" t="s">
        <v>435</v>
      </c>
      <c r="C44" s="224"/>
      <c r="D44" s="224"/>
      <c r="E44" s="225"/>
      <c r="F44" s="225"/>
      <c r="G44" s="231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ht="12.75">
      <c r="A45" s="217"/>
      <c r="B45" s="218" t="s">
        <v>429</v>
      </c>
      <c r="C45" s="224"/>
      <c r="D45" s="224"/>
      <c r="E45" s="225"/>
      <c r="F45" s="225"/>
      <c r="G45" s="231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ht="12.75">
      <c r="A46" s="217"/>
      <c r="B46" s="218" t="s">
        <v>430</v>
      </c>
      <c r="C46" s="224"/>
      <c r="D46" s="224"/>
      <c r="E46" s="225"/>
      <c r="F46" s="225"/>
      <c r="G46" s="231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ht="12.75">
      <c r="A47" s="217" t="s">
        <v>436</v>
      </c>
      <c r="B47" s="218" t="s">
        <v>418</v>
      </c>
      <c r="C47" s="219" t="s">
        <v>437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</row>
    <row r="48" spans="1:17" ht="12.75">
      <c r="A48" s="217"/>
      <c r="B48" s="218" t="s">
        <v>420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</row>
    <row r="49" spans="1:17" ht="12.75">
      <c r="A49" s="217"/>
      <c r="B49" s="218" t="s">
        <v>421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</row>
    <row r="50" spans="1:17" ht="12.75">
      <c r="A50" s="217"/>
      <c r="B50" s="218" t="s">
        <v>422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</row>
    <row r="51" spans="1:17" ht="12.75">
      <c r="A51" s="217"/>
      <c r="B51" s="220" t="s">
        <v>423</v>
      </c>
      <c r="C51" s="220"/>
      <c r="D51" s="221" t="s">
        <v>438</v>
      </c>
      <c r="E51" s="222">
        <v>1460000</v>
      </c>
      <c r="F51" s="222">
        <v>700000</v>
      </c>
      <c r="G51" s="222">
        <v>760000</v>
      </c>
      <c r="H51" s="230">
        <v>1460000</v>
      </c>
      <c r="I51" s="222">
        <v>700000</v>
      </c>
      <c r="J51" s="222">
        <v>700000</v>
      </c>
      <c r="K51" s="222"/>
      <c r="L51" s="222"/>
      <c r="M51" s="222">
        <v>760000</v>
      </c>
      <c r="N51" s="223"/>
      <c r="O51" s="223"/>
      <c r="P51" s="222"/>
      <c r="Q51" s="222">
        <v>760000</v>
      </c>
    </row>
    <row r="52" spans="1:17" ht="12.75">
      <c r="A52" s="217"/>
      <c r="B52" s="218" t="s">
        <v>425</v>
      </c>
      <c r="C52" s="224"/>
      <c r="D52" s="224"/>
      <c r="E52" s="225">
        <v>1460000</v>
      </c>
      <c r="F52" s="225">
        <v>700000</v>
      </c>
      <c r="G52" s="225">
        <v>760000</v>
      </c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  <row r="53" spans="1:17" ht="12.75">
      <c r="A53" s="217"/>
      <c r="B53" s="218" t="s">
        <v>426</v>
      </c>
      <c r="C53" s="224"/>
      <c r="D53" s="224"/>
      <c r="E53" s="225"/>
      <c r="F53" s="225"/>
      <c r="G53" s="225"/>
      <c r="H53" s="226"/>
      <c r="I53" s="226"/>
      <c r="J53" s="226"/>
      <c r="K53" s="226"/>
      <c r="L53" s="226"/>
      <c r="M53" s="226"/>
      <c r="N53" s="226"/>
      <c r="O53" s="226"/>
      <c r="P53" s="226"/>
      <c r="Q53" s="226"/>
    </row>
    <row r="54" spans="1:17" ht="12.75">
      <c r="A54" s="217"/>
      <c r="B54" s="218" t="s">
        <v>429</v>
      </c>
      <c r="C54" s="224"/>
      <c r="D54" s="224"/>
      <c r="E54" s="225"/>
      <c r="F54" s="225"/>
      <c r="G54" s="225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12.75">
      <c r="A55" s="217"/>
      <c r="B55" s="218" t="s">
        <v>430</v>
      </c>
      <c r="C55" s="224"/>
      <c r="D55" s="224"/>
      <c r="E55" s="225"/>
      <c r="F55" s="225"/>
      <c r="G55" s="225"/>
      <c r="H55" s="226"/>
      <c r="I55" s="226"/>
      <c r="J55" s="226"/>
      <c r="K55" s="226"/>
      <c r="L55" s="226"/>
      <c r="M55" s="226"/>
      <c r="N55" s="226"/>
      <c r="O55" s="226"/>
      <c r="P55" s="226"/>
      <c r="Q55" s="226"/>
    </row>
    <row r="56" spans="1:17" ht="12.75">
      <c r="A56" s="217" t="s">
        <v>439</v>
      </c>
      <c r="B56" s="218" t="s">
        <v>418</v>
      </c>
      <c r="C56" s="219" t="s">
        <v>440</v>
      </c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</row>
    <row r="57" spans="1:17" ht="12.75">
      <c r="A57" s="217"/>
      <c r="B57" s="218" t="s">
        <v>420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</row>
    <row r="58" spans="1:17" ht="12.75">
      <c r="A58" s="217"/>
      <c r="B58" s="218" t="s">
        <v>421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</row>
    <row r="59" spans="1:17" ht="12.75">
      <c r="A59" s="217"/>
      <c r="B59" s="218" t="s">
        <v>422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</row>
    <row r="60" spans="1:17" ht="12.75">
      <c r="A60" s="217"/>
      <c r="B60" s="220" t="s">
        <v>423</v>
      </c>
      <c r="C60" s="220"/>
      <c r="D60" s="221" t="s">
        <v>441</v>
      </c>
      <c r="E60" s="222">
        <v>700000</v>
      </c>
      <c r="F60" s="222">
        <v>200000</v>
      </c>
      <c r="G60" s="222">
        <v>500000</v>
      </c>
      <c r="H60" s="222">
        <v>700000</v>
      </c>
      <c r="I60" s="222">
        <v>200000</v>
      </c>
      <c r="J60" s="222"/>
      <c r="K60" s="222"/>
      <c r="L60" s="222">
        <v>200000</v>
      </c>
      <c r="M60" s="222">
        <v>500000</v>
      </c>
      <c r="N60" s="223"/>
      <c r="O60" s="223"/>
      <c r="P60" s="222"/>
      <c r="Q60" s="222">
        <v>500000</v>
      </c>
    </row>
    <row r="61" spans="1:17" ht="12.75">
      <c r="A61" s="217"/>
      <c r="B61" s="218" t="s">
        <v>425</v>
      </c>
      <c r="C61" s="224"/>
      <c r="D61" s="224"/>
      <c r="E61" s="225">
        <v>700000</v>
      </c>
      <c r="F61" s="225">
        <v>200000</v>
      </c>
      <c r="G61" s="225">
        <v>500000</v>
      </c>
      <c r="H61" s="226"/>
      <c r="I61" s="226"/>
      <c r="J61" s="226"/>
      <c r="K61" s="226"/>
      <c r="L61" s="226"/>
      <c r="M61" s="226"/>
      <c r="N61" s="226"/>
      <c r="O61" s="226"/>
      <c r="P61" s="226"/>
      <c r="Q61" s="226"/>
    </row>
    <row r="62" spans="1:17" ht="12.75">
      <c r="A62" s="217"/>
      <c r="B62" s="218" t="s">
        <v>435</v>
      </c>
      <c r="C62" s="224"/>
      <c r="D62" s="224"/>
      <c r="E62" s="225"/>
      <c r="F62" s="225"/>
      <c r="G62" s="225"/>
      <c r="H62" s="226"/>
      <c r="I62" s="226"/>
      <c r="J62" s="226"/>
      <c r="K62" s="226"/>
      <c r="L62" s="226"/>
      <c r="M62" s="226"/>
      <c r="N62" s="226"/>
      <c r="O62" s="226"/>
      <c r="P62" s="226"/>
      <c r="Q62" s="226"/>
    </row>
    <row r="63" spans="1:17" ht="12.75">
      <c r="A63" s="217"/>
      <c r="B63" s="218" t="s">
        <v>429</v>
      </c>
      <c r="C63" s="224"/>
      <c r="D63" s="224"/>
      <c r="E63" s="225"/>
      <c r="F63" s="225"/>
      <c r="G63" s="225"/>
      <c r="H63" s="226"/>
      <c r="I63" s="226"/>
      <c r="J63" s="226"/>
      <c r="K63" s="226"/>
      <c r="L63" s="226"/>
      <c r="M63" s="226"/>
      <c r="N63" s="226"/>
      <c r="O63" s="226"/>
      <c r="P63" s="226"/>
      <c r="Q63" s="226"/>
    </row>
    <row r="64" spans="1:17" ht="12.75">
      <c r="A64" s="217"/>
      <c r="B64" s="218" t="s">
        <v>430</v>
      </c>
      <c r="C64" s="224"/>
      <c r="D64" s="224"/>
      <c r="E64" s="225"/>
      <c r="F64" s="225"/>
      <c r="G64" s="225"/>
      <c r="H64" s="226"/>
      <c r="I64" s="226"/>
      <c r="J64" s="226"/>
      <c r="K64" s="226"/>
      <c r="L64" s="226"/>
      <c r="M64" s="226"/>
      <c r="N64" s="226"/>
      <c r="O64" s="226"/>
      <c r="P64" s="226"/>
      <c r="Q64" s="226"/>
    </row>
    <row r="65" spans="1:17" ht="12.75">
      <c r="A65" s="217" t="s">
        <v>442</v>
      </c>
      <c r="B65" s="218" t="s">
        <v>418</v>
      </c>
      <c r="C65" s="219" t="s">
        <v>443</v>
      </c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</row>
    <row r="66" spans="1:17" ht="12.75">
      <c r="A66" s="217"/>
      <c r="B66" s="218" t="s">
        <v>420</v>
      </c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</row>
    <row r="67" spans="1:17" ht="12.75">
      <c r="A67" s="217"/>
      <c r="B67" s="218" t="s">
        <v>421</v>
      </c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</row>
    <row r="68" spans="1:17" ht="12.75">
      <c r="A68" s="217"/>
      <c r="B68" s="218" t="s">
        <v>422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</row>
    <row r="69" spans="1:17" ht="12.75">
      <c r="A69" s="217"/>
      <c r="B69" s="220" t="s">
        <v>423</v>
      </c>
      <c r="C69" s="220"/>
      <c r="D69" s="221"/>
      <c r="E69" s="222">
        <v>816400</v>
      </c>
      <c r="F69" s="222">
        <v>134000</v>
      </c>
      <c r="G69" s="222">
        <v>682400</v>
      </c>
      <c r="H69" s="222">
        <v>816400</v>
      </c>
      <c r="I69" s="222">
        <v>134000</v>
      </c>
      <c r="J69" s="222"/>
      <c r="K69" s="222"/>
      <c r="L69" s="222">
        <v>134000</v>
      </c>
      <c r="M69" s="222">
        <v>682400</v>
      </c>
      <c r="N69" s="223"/>
      <c r="O69" s="223"/>
      <c r="P69" s="222"/>
      <c r="Q69" s="222">
        <v>682400</v>
      </c>
    </row>
    <row r="70" spans="1:17" ht="12.75">
      <c r="A70" s="217"/>
      <c r="B70" s="218" t="s">
        <v>444</v>
      </c>
      <c r="C70" s="224"/>
      <c r="D70" s="224"/>
      <c r="E70" s="225">
        <v>816400</v>
      </c>
      <c r="F70" s="225">
        <v>134000</v>
      </c>
      <c r="G70" s="225">
        <v>682400</v>
      </c>
      <c r="H70" s="226"/>
      <c r="I70" s="226"/>
      <c r="J70" s="226"/>
      <c r="K70" s="226"/>
      <c r="L70" s="226"/>
      <c r="M70" s="226"/>
      <c r="N70" s="226"/>
      <c r="O70" s="226"/>
      <c r="P70" s="226"/>
      <c r="Q70" s="226"/>
    </row>
    <row r="71" spans="1:17" ht="12.75">
      <c r="A71" s="217"/>
      <c r="B71" s="218" t="s">
        <v>405</v>
      </c>
      <c r="C71" s="224"/>
      <c r="D71" s="224"/>
      <c r="E71" s="225"/>
      <c r="F71" s="225"/>
      <c r="G71" s="225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1:17" ht="12.75">
      <c r="A72" s="217"/>
      <c r="B72" s="218" t="s">
        <v>426</v>
      </c>
      <c r="C72" s="224"/>
      <c r="D72" s="224"/>
      <c r="E72" s="225"/>
      <c r="F72" s="225"/>
      <c r="G72" s="225"/>
      <c r="H72" s="226"/>
      <c r="I72" s="226"/>
      <c r="J72" s="226"/>
      <c r="K72" s="226"/>
      <c r="L72" s="226"/>
      <c r="M72" s="226"/>
      <c r="N72" s="226"/>
      <c r="O72" s="226"/>
      <c r="P72" s="226"/>
      <c r="Q72" s="226"/>
    </row>
    <row r="73" spans="1:17" ht="12.75">
      <c r="A73" s="217"/>
      <c r="B73" s="218" t="s">
        <v>445</v>
      </c>
      <c r="C73" s="224"/>
      <c r="D73" s="224"/>
      <c r="E73" s="225"/>
      <c r="F73" s="225"/>
      <c r="G73" s="225"/>
      <c r="H73" s="226"/>
      <c r="I73" s="226"/>
      <c r="J73" s="226"/>
      <c r="K73" s="226"/>
      <c r="L73" s="226"/>
      <c r="M73" s="226"/>
      <c r="N73" s="226"/>
      <c r="O73" s="226"/>
      <c r="P73" s="226"/>
      <c r="Q73" s="226"/>
    </row>
    <row r="74" spans="1:17" s="216" customFormat="1" ht="10.5">
      <c r="A74" s="232">
        <v>2</v>
      </c>
      <c r="B74" s="233" t="s">
        <v>446</v>
      </c>
      <c r="C74" s="232" t="s">
        <v>382</v>
      </c>
      <c r="D74" s="232"/>
      <c r="E74" s="234"/>
      <c r="F74" s="234"/>
      <c r="G74" s="234"/>
      <c r="H74" s="234"/>
      <c r="I74" s="234"/>
      <c r="J74" s="234"/>
      <c r="K74" s="234"/>
      <c r="L74" s="234"/>
      <c r="M74" s="234"/>
      <c r="N74" s="235"/>
      <c r="O74" s="235"/>
      <c r="P74" s="234"/>
      <c r="Q74" s="234"/>
    </row>
    <row r="75" spans="1:17" ht="12.75">
      <c r="A75" s="217" t="s">
        <v>447</v>
      </c>
      <c r="B75" s="218" t="s">
        <v>418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</row>
    <row r="76" spans="1:17" ht="12.75">
      <c r="A76" s="217"/>
      <c r="B76" s="218" t="s">
        <v>420</v>
      </c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</row>
    <row r="77" spans="1:17" ht="12.75">
      <c r="A77" s="217"/>
      <c r="B77" s="218" t="s">
        <v>421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</row>
    <row r="78" spans="1:17" ht="12.75">
      <c r="A78" s="217"/>
      <c r="B78" s="218" t="s">
        <v>422</v>
      </c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</row>
    <row r="79" spans="1:17" ht="12.75">
      <c r="A79" s="217"/>
      <c r="B79" s="218" t="s">
        <v>423</v>
      </c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36"/>
      <c r="O79" s="236"/>
      <c r="P79" s="218"/>
      <c r="Q79" s="218"/>
    </row>
    <row r="80" spans="1:17" ht="12.75">
      <c r="A80" s="217"/>
      <c r="B80" s="218" t="s">
        <v>448</v>
      </c>
      <c r="C80" s="224"/>
      <c r="D80" s="224"/>
      <c r="E80" s="218"/>
      <c r="F80" s="218"/>
      <c r="G80" s="218"/>
      <c r="H80" s="224"/>
      <c r="I80" s="224"/>
      <c r="J80" s="224"/>
      <c r="K80" s="224"/>
      <c r="L80" s="224"/>
      <c r="M80" s="224"/>
      <c r="N80" s="224"/>
      <c r="O80" s="224"/>
      <c r="P80" s="224"/>
      <c r="Q80" s="224"/>
    </row>
    <row r="81" spans="1:17" ht="12.75">
      <c r="A81" s="217"/>
      <c r="B81" s="218" t="s">
        <v>405</v>
      </c>
      <c r="C81" s="224"/>
      <c r="D81" s="224"/>
      <c r="E81" s="218"/>
      <c r="F81" s="218"/>
      <c r="G81" s="218"/>
      <c r="H81" s="224"/>
      <c r="I81" s="224"/>
      <c r="J81" s="224"/>
      <c r="K81" s="224"/>
      <c r="L81" s="224"/>
      <c r="M81" s="224"/>
      <c r="N81" s="224"/>
      <c r="O81" s="224"/>
      <c r="P81" s="224"/>
      <c r="Q81" s="224"/>
    </row>
    <row r="82" spans="1:17" ht="12.75">
      <c r="A82" s="217"/>
      <c r="B82" s="218" t="s">
        <v>426</v>
      </c>
      <c r="C82" s="224"/>
      <c r="D82" s="224"/>
      <c r="E82" s="218"/>
      <c r="F82" s="218"/>
      <c r="G82" s="218"/>
      <c r="H82" s="224"/>
      <c r="I82" s="224"/>
      <c r="J82" s="224"/>
      <c r="K82" s="224"/>
      <c r="L82" s="224"/>
      <c r="M82" s="224"/>
      <c r="N82" s="224"/>
      <c r="O82" s="224"/>
      <c r="P82" s="224"/>
      <c r="Q82" s="224"/>
    </row>
    <row r="83" spans="1:17" ht="12.75">
      <c r="A83" s="217"/>
      <c r="B83" s="218" t="s">
        <v>445</v>
      </c>
      <c r="C83" s="224"/>
      <c r="D83" s="224"/>
      <c r="E83" s="218"/>
      <c r="F83" s="218"/>
      <c r="G83" s="218"/>
      <c r="H83" s="224"/>
      <c r="I83" s="224"/>
      <c r="J83" s="224"/>
      <c r="K83" s="224"/>
      <c r="L83" s="224"/>
      <c r="M83" s="224"/>
      <c r="N83" s="224"/>
      <c r="O83" s="224"/>
      <c r="P83" s="224"/>
      <c r="Q83" s="224"/>
    </row>
    <row r="84" spans="1:17" ht="12.75">
      <c r="A84" s="237" t="s">
        <v>449</v>
      </c>
      <c r="B84" s="238" t="s">
        <v>450</v>
      </c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</row>
    <row r="85" spans="1:17" s="216" customFormat="1" ht="15" customHeight="1">
      <c r="A85" s="239" t="s">
        <v>451</v>
      </c>
      <c r="B85" s="239"/>
      <c r="C85" s="239" t="s">
        <v>382</v>
      </c>
      <c r="D85" s="239"/>
      <c r="E85" s="240">
        <f>E74+E10</f>
        <v>19604820</v>
      </c>
      <c r="F85" s="240">
        <f>F74+F10</f>
        <v>4362900</v>
      </c>
      <c r="G85" s="241">
        <f>G74+G10</f>
        <v>15241920</v>
      </c>
      <c r="H85" s="241">
        <f>H74+H10</f>
        <v>11070500</v>
      </c>
      <c r="I85" s="241">
        <f>I74+I10</f>
        <v>2656100</v>
      </c>
      <c r="J85" s="240">
        <f>J74+J10</f>
        <v>700000</v>
      </c>
      <c r="K85" s="242">
        <f>K74+K10</f>
        <v>0</v>
      </c>
      <c r="L85" s="240">
        <f>L74+L10</f>
        <v>1956100</v>
      </c>
      <c r="M85" s="240">
        <f>M74+M10</f>
        <v>8414400</v>
      </c>
      <c r="N85" s="243">
        <f>+N74+N10</f>
        <v>0</v>
      </c>
      <c r="O85" s="243"/>
      <c r="P85" s="242">
        <f>P74+P10</f>
        <v>0</v>
      </c>
      <c r="Q85" s="240">
        <f>Q74+Q10</f>
        <v>8414400</v>
      </c>
    </row>
    <row r="87" spans="1:10" ht="12.75">
      <c r="A87" s="244" t="s">
        <v>452</v>
      </c>
      <c r="B87" s="244"/>
      <c r="C87" s="244"/>
      <c r="D87" s="244"/>
      <c r="E87" s="244"/>
      <c r="F87" s="244"/>
      <c r="G87" s="244"/>
      <c r="H87" s="244"/>
      <c r="I87" s="244"/>
      <c r="J87" s="244"/>
    </row>
    <row r="88" ht="12.75">
      <c r="A88" s="206" t="s">
        <v>453</v>
      </c>
    </row>
    <row r="89" ht="12.75">
      <c r="A89" s="206" t="s">
        <v>454</v>
      </c>
    </row>
  </sheetData>
  <mergeCells count="14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N9:O9"/>
    <mergeCell ref="C10:D10"/>
    <mergeCell ref="N10:O10"/>
    <mergeCell ref="A11:A19"/>
    <mergeCell ref="C11:Q14"/>
    <mergeCell ref="N15:O15"/>
    <mergeCell ref="C16:C19"/>
    <mergeCell ref="D16:D19"/>
    <mergeCell ref="H16:H19"/>
    <mergeCell ref="I16:I19"/>
    <mergeCell ref="J16:J19"/>
    <mergeCell ref="K16:K19"/>
    <mergeCell ref="L16:L19"/>
    <mergeCell ref="M16:M19"/>
    <mergeCell ref="N16:O19"/>
    <mergeCell ref="P16:P19"/>
    <mergeCell ref="Q16:Q19"/>
    <mergeCell ref="A20:A28"/>
    <mergeCell ref="C20:Q23"/>
    <mergeCell ref="N24:O24"/>
    <mergeCell ref="C25:C28"/>
    <mergeCell ref="D25:D28"/>
    <mergeCell ref="H25:H28"/>
    <mergeCell ref="I25:I28"/>
    <mergeCell ref="J25:J28"/>
    <mergeCell ref="K25:K28"/>
    <mergeCell ref="L25:L28"/>
    <mergeCell ref="M25:M28"/>
    <mergeCell ref="N25:O28"/>
    <mergeCell ref="P25:P28"/>
    <mergeCell ref="Q25:Q28"/>
    <mergeCell ref="A29:A37"/>
    <mergeCell ref="C29:Q32"/>
    <mergeCell ref="N33:O33"/>
    <mergeCell ref="C34:C37"/>
    <mergeCell ref="D34:D37"/>
    <mergeCell ref="H34:H37"/>
    <mergeCell ref="I34:I37"/>
    <mergeCell ref="J34:J37"/>
    <mergeCell ref="K34:K37"/>
    <mergeCell ref="L34:L37"/>
    <mergeCell ref="M34:M37"/>
    <mergeCell ref="N34:O37"/>
    <mergeCell ref="P34:P37"/>
    <mergeCell ref="Q34:Q37"/>
    <mergeCell ref="A38:A46"/>
    <mergeCell ref="C38:Q41"/>
    <mergeCell ref="N42:O42"/>
    <mergeCell ref="C43:C46"/>
    <mergeCell ref="D43:D46"/>
    <mergeCell ref="H43:H46"/>
    <mergeCell ref="I43:I46"/>
    <mergeCell ref="J43:J46"/>
    <mergeCell ref="K43:K46"/>
    <mergeCell ref="L43:L46"/>
    <mergeCell ref="M43:M46"/>
    <mergeCell ref="N43:O46"/>
    <mergeCell ref="P43:P46"/>
    <mergeCell ref="Q43:Q46"/>
    <mergeCell ref="A47:A55"/>
    <mergeCell ref="C47:Q50"/>
    <mergeCell ref="N51:O51"/>
    <mergeCell ref="C52:C55"/>
    <mergeCell ref="D52:D55"/>
    <mergeCell ref="H52:H55"/>
    <mergeCell ref="I52:I55"/>
    <mergeCell ref="J52:J55"/>
    <mergeCell ref="K52:K55"/>
    <mergeCell ref="L52:L55"/>
    <mergeCell ref="M52:M55"/>
    <mergeCell ref="N52:O55"/>
    <mergeCell ref="P52:P55"/>
    <mergeCell ref="Q52:Q55"/>
    <mergeCell ref="A56:A64"/>
    <mergeCell ref="C56:Q59"/>
    <mergeCell ref="N60:O60"/>
    <mergeCell ref="C61:C64"/>
    <mergeCell ref="D61:D64"/>
    <mergeCell ref="H61:H64"/>
    <mergeCell ref="I61:I64"/>
    <mergeCell ref="J61:J64"/>
    <mergeCell ref="K61:K64"/>
    <mergeCell ref="L61:L64"/>
    <mergeCell ref="M61:M64"/>
    <mergeCell ref="N61:O64"/>
    <mergeCell ref="P61:P64"/>
    <mergeCell ref="Q61:Q64"/>
    <mergeCell ref="A65:A73"/>
    <mergeCell ref="C65:Q68"/>
    <mergeCell ref="N69:O69"/>
    <mergeCell ref="C70:C73"/>
    <mergeCell ref="D70:D73"/>
    <mergeCell ref="H70:H73"/>
    <mergeCell ref="I70:I73"/>
    <mergeCell ref="J70:J73"/>
    <mergeCell ref="K70:K73"/>
    <mergeCell ref="L70:L73"/>
    <mergeCell ref="M70:M73"/>
    <mergeCell ref="N70:O73"/>
    <mergeCell ref="P70:P73"/>
    <mergeCell ref="Q70:Q73"/>
    <mergeCell ref="C74:D74"/>
    <mergeCell ref="N74:O74"/>
    <mergeCell ref="A75:A83"/>
    <mergeCell ref="C75:Q78"/>
    <mergeCell ref="N79:O79"/>
    <mergeCell ref="C80:C83"/>
    <mergeCell ref="D80:D83"/>
    <mergeCell ref="H80:H83"/>
    <mergeCell ref="I80:I83"/>
    <mergeCell ref="J80:J83"/>
    <mergeCell ref="K80:K83"/>
    <mergeCell ref="L80:L83"/>
    <mergeCell ref="M80:M83"/>
    <mergeCell ref="N80:O83"/>
    <mergeCell ref="P80:P83"/>
    <mergeCell ref="Q80:Q83"/>
    <mergeCell ref="C84:Q84"/>
    <mergeCell ref="A85:B85"/>
    <mergeCell ref="C85:D85"/>
    <mergeCell ref="N85:O85"/>
    <mergeCell ref="A87:J87"/>
  </mergeCells>
  <printOptions/>
  <pageMargins left="0.39375" right="0.39375" top="0.7597222222222222" bottom="0.5902777777777778" header="0.19652777777777777" footer="0.5118055555555555"/>
  <pageSetup horizontalDpi="300" verticalDpi="300" orientation="landscape" paperSize="9" scale="85"/>
  <headerFooter alignWithMargins="0">
    <oddHeader>&amp;R&amp;9Załącznik nr  4
do uchwały Rady  Gminy nr  XLII/183/09
z dnia  30.12.09r.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22">
      <selection activeCell="O11" sqref="O11"/>
    </sheetView>
  </sheetViews>
  <sheetFormatPr defaultColWidth="9.00390625" defaultRowHeight="12.75"/>
  <cols>
    <col min="1" max="1" width="5.625" style="75" customWidth="1"/>
    <col min="2" max="2" width="8.875" style="75" customWidth="1"/>
    <col min="3" max="3" width="6.875" style="75" customWidth="1"/>
    <col min="4" max="4" width="14.25390625" style="75" customWidth="1"/>
    <col min="5" max="5" width="14.875" style="75" customWidth="1"/>
    <col min="6" max="6" width="13.625" style="75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179" t="s">
        <v>455</v>
      </c>
      <c r="B1" s="179"/>
      <c r="C1" s="179"/>
      <c r="D1" s="179"/>
      <c r="E1" s="179"/>
      <c r="F1" s="179"/>
      <c r="G1" s="179"/>
      <c r="H1" s="179"/>
      <c r="I1" s="179"/>
      <c r="J1" s="179"/>
    </row>
    <row r="2" ht="23.25" customHeight="1">
      <c r="J2" s="245" t="s">
        <v>125</v>
      </c>
    </row>
    <row r="3" spans="1:11" s="82" customFormat="1" ht="20.25" customHeight="1">
      <c r="A3" s="246" t="s">
        <v>2</v>
      </c>
      <c r="B3" s="246" t="s">
        <v>3</v>
      </c>
      <c r="C3" s="246" t="s">
        <v>456</v>
      </c>
      <c r="D3" s="98" t="s">
        <v>457</v>
      </c>
      <c r="E3" s="98" t="s">
        <v>458</v>
      </c>
      <c r="F3" s="98" t="s">
        <v>130</v>
      </c>
      <c r="G3" s="98"/>
      <c r="H3" s="98"/>
      <c r="I3" s="98"/>
      <c r="J3" s="98"/>
      <c r="K3" s="247"/>
    </row>
    <row r="4" spans="1:11" s="82" customFormat="1" ht="20.25" customHeight="1">
      <c r="A4" s="246"/>
      <c r="B4" s="246"/>
      <c r="C4" s="246"/>
      <c r="D4" s="98"/>
      <c r="E4" s="98"/>
      <c r="F4" s="98" t="s">
        <v>459</v>
      </c>
      <c r="G4" s="98" t="s">
        <v>128</v>
      </c>
      <c r="H4" s="98"/>
      <c r="I4" s="98"/>
      <c r="J4" s="98" t="s">
        <v>460</v>
      </c>
      <c r="K4" s="247"/>
    </row>
    <row r="5" spans="1:11" s="82" customFormat="1" ht="65.25" customHeight="1">
      <c r="A5" s="246"/>
      <c r="B5" s="246"/>
      <c r="C5" s="246"/>
      <c r="D5" s="98"/>
      <c r="E5" s="98"/>
      <c r="F5" s="98"/>
      <c r="G5" s="98" t="s">
        <v>461</v>
      </c>
      <c r="H5" s="98" t="s">
        <v>462</v>
      </c>
      <c r="I5" s="98" t="s">
        <v>463</v>
      </c>
      <c r="J5" s="98"/>
      <c r="K5" s="247"/>
    </row>
    <row r="6" spans="1:11" ht="9" customHeight="1">
      <c r="A6" s="248">
        <v>1</v>
      </c>
      <c r="B6" s="248">
        <v>2</v>
      </c>
      <c r="C6" s="248">
        <v>3</v>
      </c>
      <c r="D6" s="248">
        <v>4</v>
      </c>
      <c r="E6" s="248">
        <v>5</v>
      </c>
      <c r="F6" s="248">
        <v>6</v>
      </c>
      <c r="G6" s="248">
        <v>7</v>
      </c>
      <c r="H6" s="248">
        <v>8</v>
      </c>
      <c r="I6" s="248">
        <v>9</v>
      </c>
      <c r="J6" s="248">
        <v>10</v>
      </c>
      <c r="K6" s="99"/>
    </row>
    <row r="7" spans="1:11" ht="19.5" customHeight="1">
      <c r="A7" s="249">
        <v>750</v>
      </c>
      <c r="B7" s="250"/>
      <c r="C7" s="250"/>
      <c r="D7" s="249">
        <v>71278</v>
      </c>
      <c r="E7" s="249">
        <v>71278</v>
      </c>
      <c r="F7" s="249">
        <v>71278</v>
      </c>
      <c r="G7" s="249">
        <v>56400</v>
      </c>
      <c r="H7" s="249">
        <v>12500</v>
      </c>
      <c r="I7" s="249"/>
      <c r="J7" s="249"/>
      <c r="K7" s="99"/>
    </row>
    <row r="8" spans="1:11" ht="19.5" customHeight="1">
      <c r="A8" s="251"/>
      <c r="B8" s="252">
        <v>75011</v>
      </c>
      <c r="C8" s="253"/>
      <c r="D8" s="254">
        <v>71278</v>
      </c>
      <c r="E8" s="254">
        <f>SUM(E9:E13)</f>
        <v>71278</v>
      </c>
      <c r="F8" s="254">
        <f>SUM(F9:F13)</f>
        <v>71278</v>
      </c>
      <c r="G8" s="254">
        <f>SUM(G9:G13)</f>
        <v>56400</v>
      </c>
      <c r="H8" s="254">
        <f>SUM(H9:H13)</f>
        <v>12500</v>
      </c>
      <c r="I8" s="254"/>
      <c r="J8" s="254"/>
      <c r="K8" s="99"/>
    </row>
    <row r="9" spans="1:11" ht="19.5" customHeight="1">
      <c r="A9" s="251"/>
      <c r="B9" s="253"/>
      <c r="C9" s="253">
        <v>4010</v>
      </c>
      <c r="D9" s="251"/>
      <c r="E9" s="251">
        <v>55000</v>
      </c>
      <c r="F9" s="251">
        <v>55000</v>
      </c>
      <c r="G9" s="251">
        <v>55000</v>
      </c>
      <c r="H9" s="251"/>
      <c r="I9" s="251"/>
      <c r="J9" s="251"/>
      <c r="K9" s="99"/>
    </row>
    <row r="10" spans="1:11" ht="19.5" customHeight="1">
      <c r="A10" s="251"/>
      <c r="B10" s="253"/>
      <c r="C10" s="253">
        <v>4040</v>
      </c>
      <c r="D10" s="251"/>
      <c r="E10" s="251">
        <v>1400</v>
      </c>
      <c r="F10" s="251">
        <v>1400</v>
      </c>
      <c r="G10" s="251">
        <v>1400</v>
      </c>
      <c r="H10" s="251"/>
      <c r="I10" s="251"/>
      <c r="J10" s="251"/>
      <c r="K10" s="99"/>
    </row>
    <row r="11" spans="1:11" ht="19.5" customHeight="1">
      <c r="A11" s="251"/>
      <c r="B11" s="253"/>
      <c r="C11" s="253">
        <v>4110</v>
      </c>
      <c r="D11" s="251"/>
      <c r="E11" s="251">
        <v>11000</v>
      </c>
      <c r="F11" s="251">
        <v>11000</v>
      </c>
      <c r="G11" s="251"/>
      <c r="H11" s="251">
        <v>11000</v>
      </c>
      <c r="I11" s="251"/>
      <c r="J11" s="251"/>
      <c r="K11" s="99"/>
    </row>
    <row r="12" spans="1:11" ht="19.5" customHeight="1">
      <c r="A12" s="251"/>
      <c r="B12" s="253"/>
      <c r="C12" s="253">
        <v>4120</v>
      </c>
      <c r="D12" s="251"/>
      <c r="E12" s="251">
        <v>1500</v>
      </c>
      <c r="F12" s="251">
        <v>1500</v>
      </c>
      <c r="G12" s="251"/>
      <c r="H12" s="251">
        <v>1500</v>
      </c>
      <c r="I12" s="251"/>
      <c r="J12" s="251"/>
      <c r="K12" s="99"/>
    </row>
    <row r="13" spans="1:11" ht="19.5" customHeight="1">
      <c r="A13" s="251"/>
      <c r="B13" s="253"/>
      <c r="C13" s="253">
        <v>4210</v>
      </c>
      <c r="D13" s="251"/>
      <c r="E13" s="251">
        <v>2378</v>
      </c>
      <c r="F13" s="251">
        <v>2378</v>
      </c>
      <c r="G13" s="251"/>
      <c r="H13" s="251"/>
      <c r="I13" s="251"/>
      <c r="J13" s="251"/>
      <c r="K13" s="99"/>
    </row>
    <row r="14" spans="1:11" ht="19.5" customHeight="1">
      <c r="A14" s="255">
        <v>751</v>
      </c>
      <c r="B14" s="256"/>
      <c r="C14" s="256"/>
      <c r="D14" s="255">
        <v>1280</v>
      </c>
      <c r="E14" s="255">
        <v>1280</v>
      </c>
      <c r="F14" s="255">
        <v>1280</v>
      </c>
      <c r="G14" s="255"/>
      <c r="H14" s="255"/>
      <c r="I14" s="255"/>
      <c r="J14" s="255"/>
      <c r="K14" s="99"/>
    </row>
    <row r="15" spans="1:13" ht="19.5" customHeight="1">
      <c r="A15" s="257"/>
      <c r="B15" s="258">
        <v>75101</v>
      </c>
      <c r="C15" s="258"/>
      <c r="D15" s="257">
        <v>1280</v>
      </c>
      <c r="E15" s="257">
        <v>1280</v>
      </c>
      <c r="F15" s="257">
        <v>1280</v>
      </c>
      <c r="G15" s="257"/>
      <c r="H15" s="257"/>
      <c r="I15" s="257"/>
      <c r="J15" s="257"/>
      <c r="K15" s="99"/>
      <c r="M15" s="57"/>
    </row>
    <row r="16" spans="1:11" ht="19.5" customHeight="1">
      <c r="A16" s="251"/>
      <c r="B16" s="253"/>
      <c r="C16" s="253">
        <v>2010</v>
      </c>
      <c r="D16" s="251">
        <v>1280</v>
      </c>
      <c r="E16" s="251"/>
      <c r="F16" s="251"/>
      <c r="G16" s="251"/>
      <c r="H16" s="251"/>
      <c r="I16" s="251"/>
      <c r="J16" s="251"/>
      <c r="K16" s="99"/>
    </row>
    <row r="17" spans="1:11" ht="19.5" customHeight="1">
      <c r="A17" s="251"/>
      <c r="B17" s="253"/>
      <c r="C17" s="253">
        <v>4210</v>
      </c>
      <c r="D17" s="251"/>
      <c r="E17" s="251">
        <v>700</v>
      </c>
      <c r="F17" s="251">
        <v>700</v>
      </c>
      <c r="G17" s="251"/>
      <c r="H17" s="251"/>
      <c r="I17" s="251"/>
      <c r="J17" s="251"/>
      <c r="K17" s="99"/>
    </row>
    <row r="18" spans="1:11" ht="19.5" customHeight="1">
      <c r="A18" s="251"/>
      <c r="B18" s="253"/>
      <c r="C18" s="253">
        <v>4300</v>
      </c>
      <c r="D18" s="251"/>
      <c r="E18" s="251">
        <v>580</v>
      </c>
      <c r="F18" s="251">
        <v>580</v>
      </c>
      <c r="G18" s="251"/>
      <c r="H18" s="251"/>
      <c r="I18" s="251"/>
      <c r="J18" s="251"/>
      <c r="K18" s="99"/>
    </row>
    <row r="19" spans="1:11" ht="19.5" customHeight="1">
      <c r="A19" s="255">
        <v>851</v>
      </c>
      <c r="B19" s="256"/>
      <c r="C19" s="256"/>
      <c r="D19" s="255">
        <v>859</v>
      </c>
      <c r="E19" s="255">
        <v>859</v>
      </c>
      <c r="F19" s="255">
        <v>859</v>
      </c>
      <c r="G19" s="255"/>
      <c r="H19" s="255"/>
      <c r="I19" s="255"/>
      <c r="J19" s="255"/>
      <c r="K19" s="99"/>
    </row>
    <row r="20" spans="1:11" ht="19.5" customHeight="1">
      <c r="A20" s="251"/>
      <c r="B20" s="252">
        <v>85195</v>
      </c>
      <c r="C20" s="252"/>
      <c r="D20" s="254">
        <v>859</v>
      </c>
      <c r="E20" s="254">
        <v>859</v>
      </c>
      <c r="F20" s="254">
        <v>859</v>
      </c>
      <c r="G20" s="254"/>
      <c r="H20" s="254"/>
      <c r="I20" s="254"/>
      <c r="J20" s="254"/>
      <c r="K20" s="99"/>
    </row>
    <row r="21" spans="1:11" ht="19.5" customHeight="1">
      <c r="A21" s="251"/>
      <c r="B21" s="253"/>
      <c r="C21" s="253">
        <v>4300</v>
      </c>
      <c r="D21" s="251"/>
      <c r="E21" s="251">
        <v>859</v>
      </c>
      <c r="F21" s="251">
        <v>859</v>
      </c>
      <c r="G21" s="251"/>
      <c r="H21" s="251"/>
      <c r="I21" s="251"/>
      <c r="J21" s="251"/>
      <c r="K21" s="99"/>
    </row>
    <row r="22" spans="1:11" ht="19.5" customHeight="1">
      <c r="A22" s="255">
        <v>852</v>
      </c>
      <c r="B22" s="256"/>
      <c r="C22" s="256"/>
      <c r="D22" s="255">
        <f>D32+D23</f>
        <v>3273670</v>
      </c>
      <c r="E22" s="255">
        <f>E32+E23</f>
        <v>3273670</v>
      </c>
      <c r="F22" s="255">
        <f>F32+F23</f>
        <v>3273670</v>
      </c>
      <c r="G22" s="255">
        <f>G23</f>
        <v>60300</v>
      </c>
      <c r="H22" s="255">
        <f>H32+H23</f>
        <v>11500</v>
      </c>
      <c r="I22" s="255">
        <f>I32+I23</f>
        <v>3180730</v>
      </c>
      <c r="J22" s="255"/>
      <c r="K22" s="99"/>
    </row>
    <row r="23" spans="1:11" ht="19.5" customHeight="1">
      <c r="A23" s="251"/>
      <c r="B23" s="252">
        <v>85212</v>
      </c>
      <c r="C23" s="252"/>
      <c r="D23" s="254">
        <v>3267451</v>
      </c>
      <c r="E23" s="254">
        <f>SUM(E24:E31)</f>
        <v>3267451</v>
      </c>
      <c r="F23" s="254">
        <f>SUM(F24:F31)</f>
        <v>3267451</v>
      </c>
      <c r="G23" s="254">
        <f>SUM(G24:G31)</f>
        <v>60300</v>
      </c>
      <c r="H23" s="254">
        <f>SUM(H24:H31)</f>
        <v>11500</v>
      </c>
      <c r="I23" s="254">
        <f>SUM(I24:I31)</f>
        <v>3174511</v>
      </c>
      <c r="J23" s="254"/>
      <c r="K23" s="99"/>
    </row>
    <row r="24" spans="1:11" ht="19.5" customHeight="1">
      <c r="A24" s="251"/>
      <c r="B24" s="253"/>
      <c r="C24" s="253">
        <v>2010</v>
      </c>
      <c r="D24" s="251">
        <v>3267451</v>
      </c>
      <c r="E24" s="251"/>
      <c r="F24" s="251"/>
      <c r="G24" s="251"/>
      <c r="H24" s="251"/>
      <c r="I24" s="251"/>
      <c r="J24" s="251"/>
      <c r="K24" s="99"/>
    </row>
    <row r="25" spans="1:11" ht="19.5" customHeight="1">
      <c r="A25" s="251"/>
      <c r="B25" s="253"/>
      <c r="C25" s="253">
        <v>3110</v>
      </c>
      <c r="D25" s="251"/>
      <c r="E25" s="251">
        <v>3174511</v>
      </c>
      <c r="F25" s="251">
        <v>3174511</v>
      </c>
      <c r="G25" s="251"/>
      <c r="H25" s="251"/>
      <c r="I25" s="251">
        <v>3174511</v>
      </c>
      <c r="J25" s="251"/>
      <c r="K25" s="99"/>
    </row>
    <row r="26" spans="1:11" ht="19.5" customHeight="1">
      <c r="A26" s="251"/>
      <c r="B26" s="253"/>
      <c r="C26" s="253">
        <v>4010</v>
      </c>
      <c r="D26" s="251"/>
      <c r="E26" s="251">
        <v>54000</v>
      </c>
      <c r="F26" s="251">
        <v>54000</v>
      </c>
      <c r="G26" s="251">
        <v>54000</v>
      </c>
      <c r="H26" s="251"/>
      <c r="I26" s="251"/>
      <c r="J26" s="251"/>
      <c r="K26" s="99"/>
    </row>
    <row r="27" spans="1:11" ht="19.5" customHeight="1">
      <c r="A27" s="251"/>
      <c r="B27" s="253"/>
      <c r="C27" s="253">
        <v>4040</v>
      </c>
      <c r="D27" s="251"/>
      <c r="E27" s="251">
        <v>6300</v>
      </c>
      <c r="F27" s="251">
        <v>6300</v>
      </c>
      <c r="G27" s="251">
        <v>6300</v>
      </c>
      <c r="H27" s="251"/>
      <c r="I27" s="251"/>
      <c r="J27" s="251"/>
      <c r="K27" s="99"/>
    </row>
    <row r="28" spans="1:11" ht="19.5" customHeight="1">
      <c r="A28" s="251"/>
      <c r="B28" s="253"/>
      <c r="C28" s="253">
        <v>4110</v>
      </c>
      <c r="D28" s="251"/>
      <c r="E28" s="251">
        <v>10000</v>
      </c>
      <c r="F28" s="251">
        <v>10000</v>
      </c>
      <c r="G28" s="251"/>
      <c r="H28" s="251">
        <v>10000</v>
      </c>
      <c r="I28" s="251"/>
      <c r="J28" s="251"/>
      <c r="K28" s="99"/>
    </row>
    <row r="29" spans="1:11" ht="19.5" customHeight="1">
      <c r="A29" s="251"/>
      <c r="B29" s="253"/>
      <c r="C29" s="253">
        <v>4120</v>
      </c>
      <c r="D29" s="251"/>
      <c r="E29" s="251">
        <v>1500</v>
      </c>
      <c r="F29" s="251">
        <v>1500</v>
      </c>
      <c r="G29" s="251"/>
      <c r="H29" s="251">
        <v>1500</v>
      </c>
      <c r="I29" s="251"/>
      <c r="J29" s="251"/>
      <c r="K29" s="99"/>
    </row>
    <row r="30" spans="1:11" ht="19.5" customHeight="1">
      <c r="A30" s="251"/>
      <c r="B30" s="253"/>
      <c r="C30" s="253">
        <v>4210</v>
      </c>
      <c r="D30" s="251"/>
      <c r="E30" s="251">
        <v>13140</v>
      </c>
      <c r="F30" s="251">
        <v>13140</v>
      </c>
      <c r="G30" s="251"/>
      <c r="H30" s="251"/>
      <c r="I30" s="251"/>
      <c r="J30" s="251"/>
      <c r="K30" s="99"/>
    </row>
    <row r="31" spans="1:11" ht="19.5" customHeight="1">
      <c r="A31" s="251"/>
      <c r="B31" s="253"/>
      <c r="C31" s="253">
        <v>4300</v>
      </c>
      <c r="D31" s="251"/>
      <c r="E31" s="251">
        <v>8000</v>
      </c>
      <c r="F31" s="251">
        <v>8000</v>
      </c>
      <c r="G31" s="251"/>
      <c r="H31" s="251"/>
      <c r="I31" s="251"/>
      <c r="J31" s="251"/>
      <c r="K31" s="99"/>
    </row>
    <row r="32" spans="1:11" ht="19.5" customHeight="1">
      <c r="A32" s="251"/>
      <c r="B32" s="252">
        <v>85213</v>
      </c>
      <c r="C32" s="252"/>
      <c r="D32" s="254">
        <v>6219</v>
      </c>
      <c r="E32" s="254">
        <v>6219</v>
      </c>
      <c r="F32" s="254">
        <v>6219</v>
      </c>
      <c r="G32" s="254"/>
      <c r="H32" s="254"/>
      <c r="I32" s="254">
        <v>6219</v>
      </c>
      <c r="J32" s="254"/>
      <c r="K32" s="99"/>
    </row>
    <row r="33" spans="1:11" ht="19.5" customHeight="1">
      <c r="A33" s="251"/>
      <c r="B33" s="252"/>
      <c r="C33" s="252">
        <v>2010</v>
      </c>
      <c r="D33" s="251">
        <v>6219</v>
      </c>
      <c r="E33" s="251"/>
      <c r="F33" s="251"/>
      <c r="G33" s="251"/>
      <c r="H33" s="251"/>
      <c r="I33" s="251"/>
      <c r="J33" s="251"/>
      <c r="K33" s="99"/>
    </row>
    <row r="34" spans="1:11" ht="19.5" customHeight="1">
      <c r="A34" s="251"/>
      <c r="B34" s="252"/>
      <c r="C34" s="252">
        <v>3110</v>
      </c>
      <c r="D34" s="251"/>
      <c r="E34" s="251">
        <v>6219</v>
      </c>
      <c r="F34" s="251">
        <v>6219</v>
      </c>
      <c r="G34" s="251"/>
      <c r="H34" s="251"/>
      <c r="I34" s="251">
        <v>6219</v>
      </c>
      <c r="J34" s="251"/>
      <c r="K34" s="99"/>
    </row>
    <row r="35" spans="1:11" ht="19.5" customHeight="1">
      <c r="A35" s="251"/>
      <c r="B35" s="253"/>
      <c r="C35" s="253"/>
      <c r="D35" s="251"/>
      <c r="E35" s="251"/>
      <c r="F35" s="251"/>
      <c r="G35" s="251"/>
      <c r="H35" s="251"/>
      <c r="I35" s="251"/>
      <c r="J35" s="251"/>
      <c r="K35" s="99"/>
    </row>
    <row r="36" spans="1:11" ht="38.25" customHeight="1">
      <c r="A36" s="259" t="s">
        <v>464</v>
      </c>
      <c r="B36" s="259"/>
      <c r="C36" s="259"/>
      <c r="D36" s="259"/>
      <c r="E36" s="260">
        <f>E22+E19+E14+E7</f>
        <v>3347087</v>
      </c>
      <c r="F36" s="260">
        <f>F22+F19+F14+F7</f>
        <v>3347087</v>
      </c>
      <c r="G36" s="260">
        <f>G22+G19+G7</f>
        <v>116700</v>
      </c>
      <c r="H36" s="260">
        <f>H22+H19+H7</f>
        <v>24000</v>
      </c>
      <c r="I36" s="260">
        <f>I22+I19+I7</f>
        <v>3180730</v>
      </c>
      <c r="J36" s="260"/>
      <c r="K36" s="99"/>
    </row>
    <row r="37" spans="1:11" ht="12.75">
      <c r="A37" s="261"/>
      <c r="B37" s="261"/>
      <c r="C37" s="261"/>
      <c r="D37" s="261"/>
      <c r="E37" s="261"/>
      <c r="F37" s="261"/>
      <c r="G37" s="99"/>
      <c r="H37" s="99"/>
      <c r="I37" s="99"/>
      <c r="J37" s="99"/>
      <c r="K37" s="99"/>
    </row>
    <row r="38" spans="1:11" ht="12.75">
      <c r="A38" s="261"/>
      <c r="B38" s="262" t="s">
        <v>465</v>
      </c>
      <c r="C38" s="262"/>
      <c r="D38" s="262"/>
      <c r="E38" s="263"/>
      <c r="F38" s="261"/>
      <c r="G38" s="99"/>
      <c r="H38" s="99"/>
      <c r="I38" s="99"/>
      <c r="J38" s="99"/>
      <c r="K38" s="99"/>
    </row>
    <row r="39" spans="1:5" ht="12.75">
      <c r="A39" s="264"/>
      <c r="B39" s="265"/>
      <c r="C39" s="265"/>
      <c r="D39" s="265"/>
      <c r="E39" s="265"/>
    </row>
    <row r="40" spans="2:5" ht="12.75">
      <c r="B40" s="265" t="s">
        <v>466</v>
      </c>
      <c r="C40" s="265"/>
      <c r="D40" s="265"/>
      <c r="E40" s="265"/>
    </row>
    <row r="41" spans="2:5" ht="12.75">
      <c r="B41" s="265" t="s">
        <v>467</v>
      </c>
      <c r="C41" s="265"/>
      <c r="D41" s="265"/>
      <c r="E41" s="265"/>
    </row>
    <row r="42" spans="2:6" ht="12.75">
      <c r="B42" s="265" t="s">
        <v>468</v>
      </c>
      <c r="C42" s="265"/>
      <c r="D42" s="265"/>
      <c r="E42" s="265"/>
      <c r="F42" s="266"/>
    </row>
  </sheetData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36:D36"/>
  </mergeCells>
  <printOptions horizontalCentered="1"/>
  <pageMargins left="0.5513888888888889" right="0.5513888888888889" top="1.3902777777777777" bottom="0.39375" header="0.5118055555555555" footer="0.5118055555555555"/>
  <pageSetup horizontalDpi="300" verticalDpi="300" orientation="landscape" paperSize="9" scale="90"/>
  <headerFooter alignWithMargins="0">
    <oddHeader>&amp;RZałącznik nr  5
do uchwały Rady Gminy nr  XLII/183/09
z dnia  30.12.09r.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4"/>
  <sheetViews>
    <sheetView workbookViewId="0" topLeftCell="A16">
      <selection activeCell="D12" sqref="D12"/>
    </sheetView>
  </sheetViews>
  <sheetFormatPr defaultColWidth="9.00390625" defaultRowHeight="12.75"/>
  <cols>
    <col min="1" max="1" width="7.25390625" style="75" customWidth="1"/>
    <col min="2" max="2" width="9.00390625" style="75" customWidth="1"/>
    <col min="3" max="3" width="7.75390625" style="75" customWidth="1"/>
    <col min="4" max="4" width="13.125" style="75" customWidth="1"/>
    <col min="5" max="5" width="14.125" style="75" customWidth="1"/>
    <col min="6" max="6" width="14.375" style="75" customWidth="1"/>
    <col min="7" max="7" width="15.875" style="75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75" customWidth="1"/>
  </cols>
  <sheetData>
    <row r="1" spans="1:10" ht="45" customHeight="1">
      <c r="A1" s="267" t="s">
        <v>469</v>
      </c>
      <c r="B1" s="267"/>
      <c r="C1" s="267"/>
      <c r="D1" s="267"/>
      <c r="E1" s="267"/>
      <c r="F1" s="267"/>
      <c r="G1" s="267"/>
      <c r="H1" s="267"/>
      <c r="I1" s="267"/>
      <c r="J1" s="267"/>
    </row>
    <row r="3" ht="12.75">
      <c r="J3" s="268" t="s">
        <v>125</v>
      </c>
    </row>
    <row r="4" spans="1:79" ht="20.25" customHeight="1">
      <c r="A4" s="246" t="s">
        <v>2</v>
      </c>
      <c r="B4" s="246" t="s">
        <v>3</v>
      </c>
      <c r="C4" s="246" t="s">
        <v>456</v>
      </c>
      <c r="D4" s="98" t="s">
        <v>470</v>
      </c>
      <c r="E4" s="98" t="s">
        <v>458</v>
      </c>
      <c r="F4" s="98" t="s">
        <v>130</v>
      </c>
      <c r="G4" s="98"/>
      <c r="H4" s="98"/>
      <c r="I4" s="98"/>
      <c r="J4" s="98"/>
      <c r="BX4" s="75"/>
      <c r="BY4" s="75"/>
      <c r="BZ4" s="75"/>
      <c r="CA4" s="75"/>
    </row>
    <row r="5" spans="1:79" ht="18" customHeight="1">
      <c r="A5" s="246"/>
      <c r="B5" s="246"/>
      <c r="C5" s="246"/>
      <c r="D5" s="98"/>
      <c r="E5" s="98"/>
      <c r="F5" s="98" t="s">
        <v>459</v>
      </c>
      <c r="G5" s="98" t="s">
        <v>128</v>
      </c>
      <c r="H5" s="98"/>
      <c r="I5" s="98"/>
      <c r="J5" s="98" t="s">
        <v>460</v>
      </c>
      <c r="BX5" s="75"/>
      <c r="BY5" s="75"/>
      <c r="BZ5" s="75"/>
      <c r="CA5" s="75"/>
    </row>
    <row r="6" spans="1:79" ht="69" customHeight="1">
      <c r="A6" s="246"/>
      <c r="B6" s="246"/>
      <c r="C6" s="246"/>
      <c r="D6" s="98"/>
      <c r="E6" s="98"/>
      <c r="F6" s="98"/>
      <c r="G6" s="98" t="s">
        <v>461</v>
      </c>
      <c r="H6" s="98" t="s">
        <v>462</v>
      </c>
      <c r="I6" s="98" t="s">
        <v>471</v>
      </c>
      <c r="J6" s="98"/>
      <c r="BX6" s="75"/>
      <c r="BY6" s="75"/>
      <c r="BZ6" s="75"/>
      <c r="CA6" s="75"/>
    </row>
    <row r="7" spans="1:79" ht="8.25" customHeight="1">
      <c r="A7" s="248">
        <v>1</v>
      </c>
      <c r="B7" s="248">
        <v>2</v>
      </c>
      <c r="C7" s="248">
        <v>3</v>
      </c>
      <c r="D7" s="248">
        <v>4</v>
      </c>
      <c r="E7" s="248">
        <v>5</v>
      </c>
      <c r="F7" s="248">
        <v>6</v>
      </c>
      <c r="G7" s="248">
        <v>7</v>
      </c>
      <c r="H7" s="248">
        <v>8</v>
      </c>
      <c r="I7" s="248">
        <v>9</v>
      </c>
      <c r="J7" s="248">
        <v>10</v>
      </c>
      <c r="BX7" s="75"/>
      <c r="BY7" s="75"/>
      <c r="BZ7" s="75"/>
      <c r="CA7" s="75"/>
    </row>
    <row r="8" spans="1:79" ht="19.5" customHeight="1">
      <c r="A8" s="269">
        <v>801</v>
      </c>
      <c r="B8" s="269">
        <v>80104</v>
      </c>
      <c r="C8" s="269">
        <v>2310</v>
      </c>
      <c r="D8" s="269"/>
      <c r="E8" s="270">
        <v>3383</v>
      </c>
      <c r="F8" s="270">
        <v>3383</v>
      </c>
      <c r="G8" s="270"/>
      <c r="H8" s="270"/>
      <c r="I8" s="270">
        <v>3383</v>
      </c>
      <c r="J8" s="270"/>
      <c r="BX8" s="75"/>
      <c r="BY8" s="75"/>
      <c r="BZ8" s="75"/>
      <c r="CA8" s="75"/>
    </row>
    <row r="9" spans="1:79" ht="19.5" customHeight="1">
      <c r="A9" s="271"/>
      <c r="B9" s="271"/>
      <c r="C9" s="271"/>
      <c r="D9" s="271"/>
      <c r="E9" s="272"/>
      <c r="F9" s="272"/>
      <c r="G9" s="272"/>
      <c r="H9" s="272"/>
      <c r="I9" s="272"/>
      <c r="J9" s="272"/>
      <c r="BX9" s="75"/>
      <c r="BY9" s="75"/>
      <c r="BZ9" s="75"/>
      <c r="CA9" s="75"/>
    </row>
    <row r="10" spans="1:79" ht="19.5" customHeight="1">
      <c r="A10" s="271"/>
      <c r="B10" s="271"/>
      <c r="C10" s="271"/>
      <c r="D10" s="271"/>
      <c r="E10" s="272"/>
      <c r="F10" s="272"/>
      <c r="G10" s="272"/>
      <c r="H10" s="272"/>
      <c r="I10" s="272"/>
      <c r="J10" s="272"/>
      <c r="BX10" s="75"/>
      <c r="BY10" s="75"/>
      <c r="BZ10" s="75"/>
      <c r="CA10" s="75"/>
    </row>
    <row r="11" spans="1:79" ht="19.5" customHeight="1">
      <c r="A11" s="271"/>
      <c r="B11" s="271"/>
      <c r="C11" s="271"/>
      <c r="D11" s="271"/>
      <c r="E11" s="272"/>
      <c r="F11" s="272"/>
      <c r="G11" s="272"/>
      <c r="H11" s="272"/>
      <c r="I11" s="272"/>
      <c r="J11" s="272"/>
      <c r="BX11" s="75"/>
      <c r="BY11" s="75"/>
      <c r="BZ11" s="75"/>
      <c r="CA11" s="75"/>
    </row>
    <row r="12" spans="1:79" ht="19.5" customHeight="1">
      <c r="A12" s="271"/>
      <c r="B12" s="271"/>
      <c r="C12" s="271"/>
      <c r="D12" s="271"/>
      <c r="E12" s="272"/>
      <c r="F12" s="272"/>
      <c r="G12" s="272"/>
      <c r="H12" s="272"/>
      <c r="I12" s="272"/>
      <c r="J12" s="272"/>
      <c r="BX12" s="75"/>
      <c r="BY12" s="75"/>
      <c r="BZ12" s="75"/>
      <c r="CA12" s="75"/>
    </row>
    <row r="13" spans="1:79" ht="19.5" customHeight="1">
      <c r="A13" s="271"/>
      <c r="B13" s="271"/>
      <c r="C13" s="271"/>
      <c r="D13" s="271"/>
      <c r="E13" s="272"/>
      <c r="F13" s="272"/>
      <c r="G13" s="272"/>
      <c r="H13" s="272"/>
      <c r="I13" s="272"/>
      <c r="J13" s="272"/>
      <c r="BX13" s="75"/>
      <c r="BY13" s="75"/>
      <c r="BZ13" s="75"/>
      <c r="CA13" s="75"/>
    </row>
    <row r="14" spans="1:79" ht="19.5" customHeight="1">
      <c r="A14" s="271"/>
      <c r="B14" s="271"/>
      <c r="C14" s="271"/>
      <c r="D14" s="271"/>
      <c r="E14" s="272"/>
      <c r="F14" s="272"/>
      <c r="G14" s="272"/>
      <c r="H14" s="272"/>
      <c r="I14" s="272"/>
      <c r="J14" s="272"/>
      <c r="BX14" s="75"/>
      <c r="BY14" s="75"/>
      <c r="BZ14" s="75"/>
      <c r="CA14" s="75"/>
    </row>
    <row r="15" spans="1:79" ht="19.5" customHeight="1">
      <c r="A15" s="271"/>
      <c r="B15" s="271"/>
      <c r="C15" s="271"/>
      <c r="D15" s="271"/>
      <c r="E15" s="272"/>
      <c r="F15" s="272"/>
      <c r="G15" s="272"/>
      <c r="H15" s="272"/>
      <c r="I15" s="272"/>
      <c r="J15" s="272"/>
      <c r="BX15" s="75"/>
      <c r="BY15" s="75"/>
      <c r="BZ15" s="75"/>
      <c r="CA15" s="75"/>
    </row>
    <row r="16" spans="1:79" ht="19.5" customHeight="1">
      <c r="A16" s="271"/>
      <c r="B16" s="271"/>
      <c r="C16" s="271"/>
      <c r="D16" s="271"/>
      <c r="E16" s="272"/>
      <c r="F16" s="272"/>
      <c r="G16" s="272"/>
      <c r="H16" s="272"/>
      <c r="I16" s="272"/>
      <c r="J16" s="272"/>
      <c r="BX16" s="75"/>
      <c r="BY16" s="75"/>
      <c r="BZ16" s="75"/>
      <c r="CA16" s="75"/>
    </row>
    <row r="17" spans="1:79" ht="19.5" customHeight="1">
      <c r="A17" s="271"/>
      <c r="B17" s="271"/>
      <c r="C17" s="271"/>
      <c r="D17" s="271"/>
      <c r="E17" s="272"/>
      <c r="F17" s="272"/>
      <c r="G17" s="272"/>
      <c r="H17" s="272"/>
      <c r="I17" s="272"/>
      <c r="J17" s="272"/>
      <c r="BX17" s="75"/>
      <c r="BY17" s="75"/>
      <c r="BZ17" s="75"/>
      <c r="CA17" s="75"/>
    </row>
    <row r="18" spans="1:79" ht="19.5" customHeight="1">
      <c r="A18" s="271"/>
      <c r="B18" s="271"/>
      <c r="C18" s="271"/>
      <c r="D18" s="271"/>
      <c r="E18" s="272"/>
      <c r="F18" s="272"/>
      <c r="G18" s="272"/>
      <c r="H18" s="272"/>
      <c r="I18" s="272"/>
      <c r="J18" s="272"/>
      <c r="BX18" s="75"/>
      <c r="BY18" s="75"/>
      <c r="BZ18" s="75"/>
      <c r="CA18" s="75"/>
    </row>
    <row r="19" spans="1:79" ht="19.5" customHeight="1">
      <c r="A19" s="271"/>
      <c r="B19" s="271"/>
      <c r="C19" s="271"/>
      <c r="D19" s="271"/>
      <c r="E19" s="272"/>
      <c r="F19" s="272"/>
      <c r="G19" s="272"/>
      <c r="H19" s="272"/>
      <c r="I19" s="272"/>
      <c r="J19" s="272"/>
      <c r="BX19" s="75"/>
      <c r="BY19" s="75"/>
      <c r="BZ19" s="75"/>
      <c r="CA19" s="75"/>
    </row>
    <row r="20" spans="1:79" ht="19.5" customHeight="1">
      <c r="A20" s="273"/>
      <c r="B20" s="273"/>
      <c r="C20" s="273"/>
      <c r="D20" s="273"/>
      <c r="E20" s="274"/>
      <c r="F20" s="274"/>
      <c r="G20" s="274"/>
      <c r="H20" s="274"/>
      <c r="I20" s="274"/>
      <c r="J20" s="274"/>
      <c r="BX20" s="75"/>
      <c r="BY20" s="75"/>
      <c r="BZ20" s="75"/>
      <c r="CA20" s="75"/>
    </row>
    <row r="21" spans="1:79" ht="35.25" customHeight="1">
      <c r="A21" s="275" t="s">
        <v>381</v>
      </c>
      <c r="B21" s="275"/>
      <c r="C21" s="275"/>
      <c r="D21" s="275"/>
      <c r="E21" s="276">
        <f>SUM(E8:E20)</f>
        <v>3383</v>
      </c>
      <c r="F21" s="276">
        <f>SUM(F8:F20)</f>
        <v>3383</v>
      </c>
      <c r="G21" s="277"/>
      <c r="H21" s="277"/>
      <c r="I21" s="278">
        <v>3383</v>
      </c>
      <c r="J21" s="277"/>
      <c r="BX21" s="75"/>
      <c r="BY21" s="75"/>
      <c r="BZ21" s="75"/>
      <c r="CA21" s="75"/>
    </row>
    <row r="24" ht="12.75">
      <c r="A24" s="265" t="s">
        <v>472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/>
  <headerFooter alignWithMargins="0">
    <oddHeader>&amp;RZałącznik nr  6
do uchwały Rady Gminy nr  XLII/183/09
z dnia  30.12.09r.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43" sqref="D43"/>
    </sheetView>
  </sheetViews>
  <sheetFormatPr defaultColWidth="9.00390625" defaultRowHeight="12.75"/>
  <cols>
    <col min="1" max="1" width="4.75390625" style="75" customWidth="1"/>
    <col min="2" max="2" width="40.125" style="75" customWidth="1"/>
    <col min="3" max="3" width="14.00390625" style="75" customWidth="1"/>
    <col min="4" max="4" width="16.375" style="83" customWidth="1"/>
    <col min="5" max="16384" width="9.125" style="75" customWidth="1"/>
  </cols>
  <sheetData>
    <row r="1" spans="1:4" ht="15" customHeight="1">
      <c r="A1" s="279"/>
      <c r="B1" s="279"/>
      <c r="C1" s="279"/>
      <c r="D1" s="279"/>
    </row>
    <row r="2" spans="1:4" ht="15" customHeight="1">
      <c r="A2" s="280" t="s">
        <v>473</v>
      </c>
      <c r="B2" s="280"/>
      <c r="C2" s="280"/>
      <c r="D2" s="280"/>
    </row>
    <row r="4" ht="12.75">
      <c r="D4" s="281" t="s">
        <v>125</v>
      </c>
    </row>
    <row r="5" spans="1:4" ht="12.75">
      <c r="A5" s="282" t="s">
        <v>474</v>
      </c>
      <c r="B5" s="282" t="s">
        <v>5</v>
      </c>
      <c r="C5" s="282" t="s">
        <v>475</v>
      </c>
      <c r="D5" s="283"/>
    </row>
    <row r="6" spans="1:4" ht="12.75">
      <c r="A6" s="284"/>
      <c r="B6" s="284"/>
      <c r="C6" s="284" t="s">
        <v>4</v>
      </c>
      <c r="D6" s="285" t="s">
        <v>476</v>
      </c>
    </row>
    <row r="7" spans="1:4" ht="12.75">
      <c r="A7" s="284"/>
      <c r="B7" s="284"/>
      <c r="C7" s="284"/>
      <c r="D7" s="286" t="s">
        <v>405</v>
      </c>
    </row>
    <row r="8" spans="1:4" ht="9" customHeight="1">
      <c r="A8" s="287">
        <v>1</v>
      </c>
      <c r="B8" s="287">
        <v>2</v>
      </c>
      <c r="C8" s="287">
        <v>3</v>
      </c>
      <c r="D8" s="288">
        <v>5</v>
      </c>
    </row>
    <row r="9" spans="1:4" ht="19.5" customHeight="1">
      <c r="A9" s="289" t="s">
        <v>388</v>
      </c>
      <c r="B9" s="290" t="s">
        <v>477</v>
      </c>
      <c r="C9" s="289"/>
      <c r="D9" s="291">
        <v>28389381</v>
      </c>
    </row>
    <row r="10" spans="1:4" ht="19.5" customHeight="1">
      <c r="A10" s="292" t="s">
        <v>390</v>
      </c>
      <c r="B10" s="293" t="s">
        <v>354</v>
      </c>
      <c r="C10" s="292"/>
      <c r="D10" s="294">
        <v>33617568</v>
      </c>
    </row>
    <row r="11" spans="1:4" ht="19.5" customHeight="1">
      <c r="A11" s="292"/>
      <c r="B11" s="293" t="s">
        <v>478</v>
      </c>
      <c r="C11" s="292"/>
      <c r="D11" s="294"/>
    </row>
    <row r="12" spans="1:4" ht="19.5" customHeight="1">
      <c r="A12" s="295"/>
      <c r="B12" s="296" t="s">
        <v>479</v>
      </c>
      <c r="C12" s="295"/>
      <c r="D12" s="297">
        <f>D10-D9</f>
        <v>5228187</v>
      </c>
    </row>
    <row r="13" spans="1:4" ht="19.5" customHeight="1">
      <c r="A13" s="282" t="s">
        <v>480</v>
      </c>
      <c r="B13" s="298" t="s">
        <v>481</v>
      </c>
      <c r="C13" s="299"/>
      <c r="D13" s="300">
        <f>D14-D24</f>
        <v>5228187</v>
      </c>
    </row>
    <row r="14" spans="1:4" ht="19.5" customHeight="1">
      <c r="A14" s="301" t="s">
        <v>482</v>
      </c>
      <c r="B14" s="301"/>
      <c r="C14" s="287"/>
      <c r="D14" s="302">
        <v>5808187</v>
      </c>
    </row>
    <row r="15" spans="1:4" ht="19.5" customHeight="1">
      <c r="A15" s="303" t="s">
        <v>388</v>
      </c>
      <c r="B15" s="304" t="s">
        <v>483</v>
      </c>
      <c r="C15" s="303" t="s">
        <v>484</v>
      </c>
      <c r="D15" s="305">
        <v>5808187</v>
      </c>
    </row>
    <row r="16" spans="1:4" ht="19.5" customHeight="1">
      <c r="A16" s="292" t="s">
        <v>390</v>
      </c>
      <c r="B16" s="293" t="s">
        <v>485</v>
      </c>
      <c r="C16" s="292" t="s">
        <v>484</v>
      </c>
      <c r="D16" s="294"/>
    </row>
    <row r="17" spans="1:4" ht="49.5" customHeight="1">
      <c r="A17" s="292" t="s">
        <v>486</v>
      </c>
      <c r="B17" s="306" t="s">
        <v>487</v>
      </c>
      <c r="C17" s="292" t="s">
        <v>488</v>
      </c>
      <c r="D17" s="294"/>
    </row>
    <row r="18" spans="1:4" ht="19.5" customHeight="1">
      <c r="A18" s="292" t="s">
        <v>489</v>
      </c>
      <c r="B18" s="293" t="s">
        <v>490</v>
      </c>
      <c r="C18" s="292" t="s">
        <v>491</v>
      </c>
      <c r="D18" s="294"/>
    </row>
    <row r="19" spans="1:4" ht="19.5" customHeight="1">
      <c r="A19" s="292" t="s">
        <v>492</v>
      </c>
      <c r="B19" s="293" t="s">
        <v>493</v>
      </c>
      <c r="C19" s="292" t="s">
        <v>494</v>
      </c>
      <c r="D19" s="294"/>
    </row>
    <row r="20" spans="1:4" ht="19.5" customHeight="1">
      <c r="A20" s="292" t="s">
        <v>495</v>
      </c>
      <c r="B20" s="293" t="s">
        <v>496</v>
      </c>
      <c r="C20" s="292" t="s">
        <v>497</v>
      </c>
      <c r="D20" s="294"/>
    </row>
    <row r="21" spans="1:4" ht="19.5" customHeight="1">
      <c r="A21" s="292" t="s">
        <v>498</v>
      </c>
      <c r="B21" s="293" t="s">
        <v>499</v>
      </c>
      <c r="C21" s="292" t="s">
        <v>500</v>
      </c>
      <c r="D21" s="294"/>
    </row>
    <row r="22" spans="1:4" ht="19.5" customHeight="1">
      <c r="A22" s="292" t="s">
        <v>501</v>
      </c>
      <c r="B22" s="293" t="s">
        <v>502</v>
      </c>
      <c r="C22" s="292" t="s">
        <v>503</v>
      </c>
      <c r="D22" s="294"/>
    </row>
    <row r="23" spans="1:4" ht="19.5" customHeight="1">
      <c r="A23" s="289" t="s">
        <v>504</v>
      </c>
      <c r="B23" s="290" t="s">
        <v>505</v>
      </c>
      <c r="C23" s="289" t="s">
        <v>506</v>
      </c>
      <c r="D23" s="291"/>
    </row>
    <row r="24" spans="1:4" ht="19.5" customHeight="1">
      <c r="A24" s="301" t="s">
        <v>507</v>
      </c>
      <c r="B24" s="301"/>
      <c r="C24" s="287"/>
      <c r="D24" s="302">
        <v>580000</v>
      </c>
    </row>
    <row r="25" spans="1:4" ht="19.5" customHeight="1">
      <c r="A25" s="307" t="s">
        <v>388</v>
      </c>
      <c r="B25" s="308" t="s">
        <v>508</v>
      </c>
      <c r="C25" s="307" t="s">
        <v>509</v>
      </c>
      <c r="D25" s="309">
        <v>580000</v>
      </c>
    </row>
    <row r="26" spans="1:4" ht="19.5" customHeight="1">
      <c r="A26" s="292" t="s">
        <v>390</v>
      </c>
      <c r="B26" s="293" t="s">
        <v>510</v>
      </c>
      <c r="C26" s="292" t="s">
        <v>509</v>
      </c>
      <c r="D26" s="294"/>
    </row>
    <row r="27" spans="1:4" ht="49.5" customHeight="1">
      <c r="A27" s="292" t="s">
        <v>486</v>
      </c>
      <c r="B27" s="306" t="s">
        <v>511</v>
      </c>
      <c r="C27" s="292" t="s">
        <v>512</v>
      </c>
      <c r="D27" s="294"/>
    </row>
    <row r="28" spans="1:4" ht="19.5" customHeight="1">
      <c r="A28" s="292" t="s">
        <v>489</v>
      </c>
      <c r="B28" s="293" t="s">
        <v>513</v>
      </c>
      <c r="C28" s="292" t="s">
        <v>514</v>
      </c>
      <c r="D28" s="294"/>
    </row>
    <row r="29" spans="1:4" ht="19.5" customHeight="1">
      <c r="A29" s="292" t="s">
        <v>492</v>
      </c>
      <c r="B29" s="293" t="s">
        <v>515</v>
      </c>
      <c r="C29" s="292" t="s">
        <v>516</v>
      </c>
      <c r="D29" s="294"/>
    </row>
    <row r="30" spans="1:4" ht="19.5" customHeight="1">
      <c r="A30" s="292" t="s">
        <v>495</v>
      </c>
      <c r="B30" s="293" t="s">
        <v>517</v>
      </c>
      <c r="C30" s="292" t="s">
        <v>518</v>
      </c>
      <c r="D30" s="294"/>
    </row>
    <row r="31" spans="1:4" ht="19.5" customHeight="1">
      <c r="A31" s="292" t="s">
        <v>498</v>
      </c>
      <c r="B31" s="310" t="s">
        <v>519</v>
      </c>
      <c r="C31" s="311" t="s">
        <v>520</v>
      </c>
      <c r="D31" s="312"/>
    </row>
    <row r="32" spans="1:4" ht="19.5" customHeight="1">
      <c r="A32" s="313" t="s">
        <v>501</v>
      </c>
      <c r="B32" s="314" t="s">
        <v>521</v>
      </c>
      <c r="C32" s="313" t="s">
        <v>522</v>
      </c>
      <c r="D32" s="315"/>
    </row>
    <row r="33" spans="1:4" ht="19.5" customHeight="1">
      <c r="A33" s="316"/>
      <c r="B33" s="80"/>
      <c r="C33" s="80"/>
      <c r="D33" s="317"/>
    </row>
    <row r="34" ht="12.75">
      <c r="A34" s="82"/>
    </row>
    <row r="35" ht="12.75">
      <c r="A35" s="82"/>
    </row>
    <row r="36" ht="12.75">
      <c r="A36" s="82"/>
    </row>
    <row r="37" ht="12.75">
      <c r="A37" s="82"/>
    </row>
    <row r="38" ht="12.75">
      <c r="A38" s="82"/>
    </row>
    <row r="39" ht="12.75">
      <c r="A39" s="82"/>
    </row>
    <row r="40" ht="12.75">
      <c r="A40" s="82"/>
    </row>
    <row r="41" ht="12.75">
      <c r="A41" s="82"/>
    </row>
    <row r="42" ht="12.75">
      <c r="A42" s="82"/>
    </row>
    <row r="43" ht="12.75">
      <c r="A43" s="82"/>
    </row>
    <row r="44" ht="12.75">
      <c r="A44" s="82"/>
    </row>
    <row r="45" ht="12.75">
      <c r="A45" s="82"/>
    </row>
    <row r="46" ht="12.75">
      <c r="A46" s="82"/>
    </row>
    <row r="47" ht="12.75">
      <c r="A47" s="82"/>
    </row>
    <row r="48" ht="12.75">
      <c r="A48" s="82"/>
    </row>
    <row r="49" ht="12.75">
      <c r="A49" s="82"/>
    </row>
    <row r="50" ht="12.75">
      <c r="A50" s="82"/>
    </row>
  </sheetData>
  <mergeCells count="4">
    <mergeCell ref="A1:D1"/>
    <mergeCell ref="A2:D2"/>
    <mergeCell ref="A14:B14"/>
    <mergeCell ref="A24:B2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/>
  <headerFooter alignWithMargins="0">
    <oddHeader>&amp;RZałącznik nr 7
do uchwały Rady Gminy nr  XLII/183/09
z dnia  30.12.09r.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L8" sqref="L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318" customWidth="1"/>
    <col min="7" max="7" width="15.125" style="0" customWidth="1"/>
    <col min="8" max="8" width="15.375" style="0" customWidth="1"/>
  </cols>
  <sheetData>
    <row r="1" spans="1:6" ht="60" customHeight="1">
      <c r="A1" s="179" t="s">
        <v>523</v>
      </c>
      <c r="B1" s="179"/>
      <c r="C1" s="179"/>
      <c r="D1" s="179"/>
      <c r="E1" s="179"/>
      <c r="F1" s="179"/>
    </row>
    <row r="2" spans="5:6" ht="19.5" customHeight="1">
      <c r="E2" s="88"/>
      <c r="F2" s="319"/>
    </row>
    <row r="3" spans="5:8" ht="19.5" customHeight="1">
      <c r="E3" s="75"/>
      <c r="H3" s="245" t="s">
        <v>125</v>
      </c>
    </row>
    <row r="4" spans="1:8" ht="18.75" customHeight="1">
      <c r="A4" s="8" t="s">
        <v>350</v>
      </c>
      <c r="B4" s="8" t="s">
        <v>2</v>
      </c>
      <c r="C4" s="8" t="s">
        <v>3</v>
      </c>
      <c r="D4" s="8" t="s">
        <v>456</v>
      </c>
      <c r="E4" s="8" t="s">
        <v>524</v>
      </c>
      <c r="F4" s="8" t="s">
        <v>525</v>
      </c>
      <c r="G4" s="8"/>
      <c r="H4" s="8"/>
    </row>
    <row r="5" spans="1:8" ht="18.75" customHeight="1">
      <c r="A5" s="8"/>
      <c r="B5" s="8"/>
      <c r="C5" s="8"/>
      <c r="D5" s="8"/>
      <c r="E5" s="8"/>
      <c r="F5" s="320" t="s">
        <v>526</v>
      </c>
      <c r="G5" s="8" t="s">
        <v>527</v>
      </c>
      <c r="H5" s="8" t="s">
        <v>528</v>
      </c>
    </row>
    <row r="6" spans="1:8" s="322" customFormat="1" ht="7.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321">
        <v>6</v>
      </c>
      <c r="G6" s="16">
        <v>7</v>
      </c>
      <c r="H6" s="16">
        <v>8</v>
      </c>
    </row>
    <row r="7" spans="1:8" ht="21" customHeight="1">
      <c r="A7" s="323" t="s">
        <v>529</v>
      </c>
      <c r="B7" s="323"/>
      <c r="C7" s="323"/>
      <c r="D7" s="323"/>
      <c r="E7" s="323"/>
      <c r="F7" s="323"/>
      <c r="G7" s="323"/>
      <c r="H7" s="323"/>
    </row>
    <row r="8" spans="1:8" ht="19.5" customHeight="1">
      <c r="A8" s="324" t="s">
        <v>388</v>
      </c>
      <c r="B8" s="324">
        <v>710</v>
      </c>
      <c r="C8" s="324">
        <v>71035</v>
      </c>
      <c r="D8" s="324">
        <v>2650</v>
      </c>
      <c r="E8" s="325" t="s">
        <v>530</v>
      </c>
      <c r="F8" s="326">
        <v>19000</v>
      </c>
      <c r="G8" s="326"/>
      <c r="H8" s="326"/>
    </row>
    <row r="9" spans="1:8" ht="19.5" customHeight="1">
      <c r="A9" s="324" t="s">
        <v>531</v>
      </c>
      <c r="B9" s="324">
        <v>900</v>
      </c>
      <c r="C9" s="324">
        <v>90003</v>
      </c>
      <c r="D9" s="324">
        <v>2650</v>
      </c>
      <c r="E9" s="325" t="s">
        <v>532</v>
      </c>
      <c r="F9" s="326">
        <v>40000</v>
      </c>
      <c r="G9" s="326"/>
      <c r="H9" s="326"/>
    </row>
    <row r="10" spans="1:8" ht="19.5" customHeight="1">
      <c r="A10" s="324" t="s">
        <v>533</v>
      </c>
      <c r="B10" s="324">
        <v>900</v>
      </c>
      <c r="C10" s="324">
        <v>90004</v>
      </c>
      <c r="D10" s="324">
        <v>2650</v>
      </c>
      <c r="E10" s="325" t="s">
        <v>534</v>
      </c>
      <c r="F10" s="326">
        <v>40000</v>
      </c>
      <c r="G10" s="326"/>
      <c r="H10" s="326"/>
    </row>
    <row r="11" spans="1:8" ht="19.5" customHeight="1">
      <c r="A11" s="324" t="s">
        <v>489</v>
      </c>
      <c r="B11" s="324">
        <v>900</v>
      </c>
      <c r="C11" s="324">
        <v>90095</v>
      </c>
      <c r="D11" s="324">
        <v>2650</v>
      </c>
      <c r="E11" s="325" t="s">
        <v>535</v>
      </c>
      <c r="F11" s="326">
        <v>30000</v>
      </c>
      <c r="G11" s="326"/>
      <c r="H11" s="326"/>
    </row>
    <row r="12" spans="1:8" ht="19.5" customHeight="1">
      <c r="A12" s="324" t="s">
        <v>536</v>
      </c>
      <c r="B12" s="324">
        <v>900</v>
      </c>
      <c r="C12" s="324">
        <v>90095</v>
      </c>
      <c r="D12" s="324">
        <v>6210</v>
      </c>
      <c r="E12" s="325" t="s">
        <v>537</v>
      </c>
      <c r="F12" s="326"/>
      <c r="G12" s="326"/>
      <c r="H12" s="326">
        <v>100000</v>
      </c>
    </row>
    <row r="13" spans="1:8" ht="19.5" customHeight="1">
      <c r="A13" s="324" t="s">
        <v>495</v>
      </c>
      <c r="B13" s="324">
        <v>921</v>
      </c>
      <c r="C13" s="324">
        <v>92109</v>
      </c>
      <c r="D13" s="324">
        <v>2480</v>
      </c>
      <c r="E13" s="325" t="s">
        <v>538</v>
      </c>
      <c r="F13" s="326">
        <v>450000</v>
      </c>
      <c r="G13" s="326"/>
      <c r="H13" s="326"/>
    </row>
    <row r="14" spans="1:8" ht="19.5" customHeight="1">
      <c r="A14" s="324" t="s">
        <v>498</v>
      </c>
      <c r="B14" s="324">
        <v>921</v>
      </c>
      <c r="C14" s="324">
        <v>92109</v>
      </c>
      <c r="D14" s="324">
        <v>2480</v>
      </c>
      <c r="E14" s="325" t="s">
        <v>539</v>
      </c>
      <c r="F14" s="326">
        <v>57000</v>
      </c>
      <c r="G14" s="326"/>
      <c r="H14" s="326"/>
    </row>
    <row r="15" spans="1:8" ht="19.5" customHeight="1">
      <c r="A15" s="324" t="s">
        <v>501</v>
      </c>
      <c r="B15" s="324">
        <v>921</v>
      </c>
      <c r="C15" s="324">
        <v>92116</v>
      </c>
      <c r="D15" s="324">
        <v>2480</v>
      </c>
      <c r="E15" s="325" t="s">
        <v>540</v>
      </c>
      <c r="F15" s="326">
        <v>92000</v>
      </c>
      <c r="G15" s="326"/>
      <c r="H15" s="326"/>
    </row>
    <row r="16" spans="1:8" ht="21" customHeight="1">
      <c r="A16" s="327" t="s">
        <v>541</v>
      </c>
      <c r="B16" s="327"/>
      <c r="C16" s="327"/>
      <c r="D16" s="327"/>
      <c r="E16" s="327"/>
      <c r="F16" s="327"/>
      <c r="G16" s="327"/>
      <c r="H16" s="327"/>
    </row>
    <row r="17" spans="1:8" ht="19.5" customHeight="1">
      <c r="A17" s="324" t="s">
        <v>504</v>
      </c>
      <c r="B17" s="324">
        <v>754</v>
      </c>
      <c r="C17" s="324">
        <v>75412</v>
      </c>
      <c r="D17" s="328">
        <v>2820</v>
      </c>
      <c r="E17" s="329" t="s">
        <v>542</v>
      </c>
      <c r="F17" s="326"/>
      <c r="G17" s="326"/>
      <c r="H17" s="330">
        <v>100000</v>
      </c>
    </row>
    <row r="18" spans="1:8" ht="19.5" customHeight="1">
      <c r="A18" s="331" t="s">
        <v>543</v>
      </c>
      <c r="B18" s="331">
        <v>926</v>
      </c>
      <c r="C18" s="331">
        <v>92605</v>
      </c>
      <c r="D18" s="328">
        <v>2820</v>
      </c>
      <c r="E18" s="332" t="s">
        <v>544</v>
      </c>
      <c r="F18" s="333"/>
      <c r="G18" s="333"/>
      <c r="H18" s="330">
        <v>35000</v>
      </c>
    </row>
    <row r="19" spans="1:8" ht="19.5" customHeight="1">
      <c r="A19" s="331"/>
      <c r="B19" s="331"/>
      <c r="C19" s="331"/>
      <c r="D19" s="328"/>
      <c r="E19" s="332"/>
      <c r="F19" s="333"/>
      <c r="G19" s="333"/>
      <c r="H19" s="330"/>
    </row>
    <row r="20" spans="1:8" ht="29.25" customHeight="1">
      <c r="A20" s="334" t="s">
        <v>381</v>
      </c>
      <c r="B20" s="334"/>
      <c r="C20" s="334"/>
      <c r="D20" s="334"/>
      <c r="E20" s="334"/>
      <c r="F20" s="170">
        <v>728000</v>
      </c>
      <c r="G20" s="170"/>
      <c r="H20" s="170">
        <v>235000</v>
      </c>
    </row>
    <row r="23" ht="12.75">
      <c r="A23" s="335" t="s">
        <v>545</v>
      </c>
    </row>
  </sheetData>
  <mergeCells count="10">
    <mergeCell ref="A1:F1"/>
    <mergeCell ref="A4:A5"/>
    <mergeCell ref="B4:B5"/>
    <mergeCell ref="C4:C5"/>
    <mergeCell ref="D4:D5"/>
    <mergeCell ref="E4:E5"/>
    <mergeCell ref="F4:H4"/>
    <mergeCell ref="A7:H7"/>
    <mergeCell ref="A16:H16"/>
    <mergeCell ref="A20:E20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/>
  <headerFooter alignWithMargins="0">
    <oddHeader>&amp;R&amp;9Załącznik nr 8
do uchwały Rady Gminy nr  XLII/183/09
z dnia  30.12.09r.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2010-01-05T12:35:11Z</cp:lastPrinted>
  <dcterms:created xsi:type="dcterms:W3CDTF">1998-12-09T13:02:10Z</dcterms:created>
  <dcterms:modified xsi:type="dcterms:W3CDTF">2010-01-08T10:08:56Z</dcterms:modified>
  <cp:category/>
  <cp:version/>
  <cp:contentType/>
  <cp:contentStatus/>
  <cp:revision>1</cp:revision>
</cp:coreProperties>
</file>