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 Wyd. na progr. i proj. 30.10 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<sst xmlns="http://schemas.openxmlformats.org/spreadsheetml/2006/main" count="110" uniqueCount="58">
  <si>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x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</si>
  <si>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</si>
  <si>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</si>
  <si>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</si>
  <si>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</si>
  <si>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</si>
  <si>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</si>
  <si>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</si>
  <si>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</si>
  <si>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</si>
  <si>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</si>
  <si>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</si>
  <si>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</si>
  <si>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</si>
  <si>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</si>
  <si>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</si>
  <si>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</si>
  <si>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</si>
  <si>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</si>
  <si>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</si>
  <si>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</si>
  <si>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</si>
  <si>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</si>
  <si>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</si>
  <si>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</si>
  <si>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</si>
  <si>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</si>
  <si>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1.2</t>
  </si>
  <si>
    <t>Program Rozowju Obszarów Wiejskich na lata 2014-2020  Nazwa projektu:    Przebudowa drogi zlokalizowanej na dz.nr 1170 w Pieckach oraz zagospodarowanie działek nr 207, 643/39, 643/40 wraz z infrastruktura techniczną</t>
  </si>
  <si>
    <t>Razem wydatki:</t>
  </si>
  <si>
    <t>600-60016</t>
  </si>
  <si>
    <t>2017 r.***</t>
  </si>
  <si>
    <t>1.4</t>
  </si>
  <si>
    <t>Program Rozwoju Obszarów Wiejskich na lata 2014-2020; Nazwa projektu:  Przebudowa ul. 22 Stycznia w Pieckach</t>
  </si>
  <si>
    <t>Program Rozwoju Obszarów Wiejskich na lata 2014-2020; Nazwa projektu: Budowa wodociągu w m. Babięta</t>
  </si>
  <si>
    <t>010-01010</t>
  </si>
  <si>
    <t>2017r.</t>
  </si>
  <si>
    <t>2018 r.***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</si>
  <si>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</si>
  <si>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</si>
  <si>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</si>
  <si>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Wydatki* na programy i projekty realizowane ze środków pochodzących z funduszy strukturalnych i Funduszu Spójności oraz pozostałe środki pochodzące ze źródeł zagranicznych nie podlegających zwrotowi  2017 r.</t>
  </si>
  <si>
    <r>
      <t xml:space="preserve">Wydatki razem </t>
    </r>
    <r>
      <rPr>
        <b/>
        <sz val="7"/>
        <rFont val="Arial"/>
        <family val="2"/>
      </rPr>
      <t>(14+15+16+17)</t>
    </r>
  </si>
  <si>
    <t>Program Rozwoju Obszarów Wiejskich na lata 2014-2020; Nazwa projektu: Przebudowa drogi gminnej w m. Krutyń w kierunku Gałkowa</t>
  </si>
  <si>
    <t>1.3</t>
  </si>
  <si>
    <t>AN</t>
  </si>
  <si>
    <t>Regionalny Program Operacyjny Warmia i Mazury na lata 2014-2020: Nazwa projektu: Nowoczesne e-usługi dla mieszkańców gminy Piecki</t>
  </si>
  <si>
    <t>750-75095</t>
  </si>
  <si>
    <t>1.5</t>
  </si>
  <si>
    <t>Wydatki bieżące razem</t>
  </si>
  <si>
    <t>Regionalny Program Operacyjny Województwa Warminsko-Mazurskiego na lata 2014-2020: Nazwa projektu: Aktywni i kompetentni  w gminie Piecki</t>
  </si>
  <si>
    <t>2.1</t>
  </si>
  <si>
    <t>852-85214  853-85395</t>
  </si>
  <si>
    <t>2016 r</t>
  </si>
  <si>
    <t>2015 r</t>
  </si>
  <si>
    <t>1.6</t>
  </si>
  <si>
    <t>Program Rozwoju Obszarów Wiejskich na lata 2014-2020; Nazwa projektu: Budowa kanalizacji w m. Machary (PGR) - Czaszkowo wodociągu w m. Babięta</t>
  </si>
  <si>
    <t>900-90001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</si>
</sst>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5"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8" fillId="34" borderId="11" xfId="53" applyFont="1" applyFill="1" applyBorder="1" applyAlignment="1">
      <alignment horizontal="center"/>
      <protection/>
    </xf>
    <xf numFmtId="0" fontId="8" fillId="34" borderId="11" xfId="53" applyFont="1" applyFill="1" applyBorder="1">
      <alignment/>
      <protection/>
    </xf>
    <xf numFmtId="0" fontId="8" fillId="0" borderId="0" xfId="53" applyFont="1">
      <alignment/>
      <protection/>
    </xf>
    <xf numFmtId="0" fontId="7" fillId="0" borderId="12" xfId="53" applyFont="1" applyBorder="1">
      <alignment/>
      <protection/>
    </xf>
    <xf numFmtId="0" fontId="7" fillId="35" borderId="12" xfId="53" applyFont="1" applyFill="1" applyBorder="1">
      <alignment/>
      <protection/>
    </xf>
    <xf numFmtId="0" fontId="8" fillId="35" borderId="12" xfId="53" applyFont="1" applyFill="1" applyBorder="1">
      <alignment/>
      <protection/>
    </xf>
    <xf numFmtId="0" fontId="7" fillId="0" borderId="12" xfId="53" applyFont="1" applyBorder="1" applyAlignment="1">
      <alignment horizontal="left"/>
      <protection/>
    </xf>
    <xf numFmtId="0" fontId="8" fillId="0" borderId="12" xfId="53" applyFont="1" applyBorder="1">
      <alignment/>
      <protection/>
    </xf>
    <xf numFmtId="0" fontId="8" fillId="34" borderId="12" xfId="53" applyFont="1" applyFill="1" applyBorder="1">
      <alignment/>
      <protection/>
    </xf>
    <xf numFmtId="0" fontId="7" fillId="36" borderId="0" xfId="53" applyFont="1" applyFill="1">
      <alignment/>
      <protection/>
    </xf>
    <xf numFmtId="0" fontId="7" fillId="35" borderId="0" xfId="53" applyFont="1" applyFill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4" fontId="52" fillId="35" borderId="12" xfId="53" applyNumberFormat="1" applyFont="1" applyFill="1" applyBorder="1">
      <alignment/>
      <protection/>
    </xf>
    <xf numFmtId="4" fontId="8" fillId="35" borderId="12" xfId="53" applyNumberFormat="1" applyFont="1" applyFill="1" applyBorder="1">
      <alignment/>
      <protection/>
    </xf>
    <xf numFmtId="4" fontId="7" fillId="0" borderId="12" xfId="53" applyNumberFormat="1" applyFont="1" applyBorder="1">
      <alignment/>
      <protection/>
    </xf>
    <xf numFmtId="4" fontId="7" fillId="0" borderId="12" xfId="53" applyNumberFormat="1" applyFont="1" applyFill="1" applyBorder="1">
      <alignment/>
      <protection/>
    </xf>
    <xf numFmtId="0" fontId="6" fillId="0" borderId="12" xfId="53" applyFont="1" applyBorder="1">
      <alignment/>
      <protection/>
    </xf>
    <xf numFmtId="4" fontId="8" fillId="34" borderId="11" xfId="53" applyNumberFormat="1" applyFont="1" applyFill="1" applyBorder="1">
      <alignment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4" fontId="8" fillId="35" borderId="14" xfId="53" applyNumberFormat="1" applyFont="1" applyFill="1" applyBorder="1" applyAlignment="1">
      <alignment/>
      <protection/>
    </xf>
    <xf numFmtId="4" fontId="53" fillId="36" borderId="12" xfId="53" applyNumberFormat="1" applyFont="1" applyFill="1" applyBorder="1">
      <alignment/>
      <protection/>
    </xf>
    <xf numFmtId="0" fontId="8" fillId="35" borderId="12" xfId="53" applyFont="1" applyFill="1" applyBorder="1" applyAlignment="1">
      <alignment wrapText="1"/>
      <protection/>
    </xf>
    <xf numFmtId="4" fontId="8" fillId="34" borderId="12" xfId="53" applyNumberFormat="1" applyFont="1" applyFill="1" applyBorder="1">
      <alignment/>
      <protection/>
    </xf>
    <xf numFmtId="4" fontId="7" fillId="0" borderId="15" xfId="53" applyNumberFormat="1" applyFont="1" applyBorder="1" applyAlignment="1">
      <alignment horizontal="center"/>
      <protection/>
    </xf>
    <xf numFmtId="4" fontId="7" fillId="0" borderId="16" xfId="53" applyNumberFormat="1" applyFont="1" applyBorder="1" applyAlignment="1">
      <alignment horizontal="center"/>
      <protection/>
    </xf>
    <xf numFmtId="0" fontId="7" fillId="0" borderId="17" xfId="53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34" borderId="14" xfId="53" applyFont="1" applyFill="1" applyBorder="1" applyAlignment="1">
      <alignment horizontal="center"/>
      <protection/>
    </xf>
    <xf numFmtId="0" fontId="10" fillId="0" borderId="19" xfId="0" applyFont="1" applyBorder="1" applyAlignment="1">
      <alignment horizontal="center"/>
    </xf>
    <xf numFmtId="0" fontId="54" fillId="0" borderId="20" xfId="53" applyFont="1" applyFill="1" applyBorder="1" applyAlignment="1">
      <alignment horizontal="center" vertical="center" wrapText="1"/>
      <protection/>
    </xf>
    <xf numFmtId="0" fontId="54" fillId="0" borderId="21" xfId="53" applyFont="1" applyFill="1" applyBorder="1" applyAlignment="1">
      <alignment horizontal="center" vertical="center" wrapText="1"/>
      <protection/>
    </xf>
    <xf numFmtId="0" fontId="54" fillId="0" borderId="22" xfId="53" applyFont="1" applyFill="1" applyBorder="1" applyAlignment="1">
      <alignment horizontal="center" vertical="center" wrapText="1"/>
      <protection/>
    </xf>
    <xf numFmtId="0" fontId="54" fillId="0" borderId="23" xfId="53" applyFont="1" applyFill="1" applyBorder="1" applyAlignment="1">
      <alignment horizontal="center" vertical="center" wrapText="1"/>
      <protection/>
    </xf>
    <xf numFmtId="0" fontId="54" fillId="0" borderId="0" xfId="53" applyFont="1" applyFill="1" applyBorder="1" applyAlignment="1">
      <alignment horizontal="center" vertical="center" wrapText="1"/>
      <protection/>
    </xf>
    <xf numFmtId="0" fontId="54" fillId="0" borderId="24" xfId="53" applyFont="1" applyFill="1" applyBorder="1" applyAlignment="1">
      <alignment horizontal="center" vertical="center" wrapText="1"/>
      <protection/>
    </xf>
    <xf numFmtId="0" fontId="54" fillId="0" borderId="25" xfId="53" applyFont="1" applyFill="1" applyBorder="1" applyAlignment="1">
      <alignment horizontal="center" vertical="center" wrapText="1"/>
      <protection/>
    </xf>
    <xf numFmtId="0" fontId="54" fillId="0" borderId="26" xfId="53" applyFont="1" applyFill="1" applyBorder="1" applyAlignment="1">
      <alignment horizontal="center" vertical="center" wrapText="1"/>
      <protection/>
    </xf>
    <xf numFmtId="0" fontId="54" fillId="0" borderId="27" xfId="53" applyFont="1" applyFill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8" fillId="37" borderId="13" xfId="53" applyFont="1" applyFill="1" applyBorder="1" applyAlignment="1">
      <alignment horizontal="center"/>
      <protection/>
    </xf>
    <xf numFmtId="0" fontId="8" fillId="37" borderId="28" xfId="53" applyFont="1" applyFill="1" applyBorder="1" applyAlignment="1">
      <alignment horizontal="center"/>
      <protection/>
    </xf>
    <xf numFmtId="0" fontId="7" fillId="0" borderId="29" xfId="53" applyFont="1" applyBorder="1" applyAlignment="1">
      <alignment horizontal="left"/>
      <protection/>
    </xf>
    <xf numFmtId="4" fontId="7" fillId="0" borderId="12" xfId="53" applyNumberFormat="1" applyFont="1" applyBorder="1" applyAlignment="1">
      <alignment horizontal="center"/>
      <protection/>
    </xf>
    <xf numFmtId="4" fontId="7" fillId="0" borderId="23" xfId="53" applyNumberFormat="1" applyFont="1" applyBorder="1" applyAlignment="1">
      <alignment horizontal="center"/>
      <protection/>
    </xf>
    <xf numFmtId="4" fontId="7" fillId="0" borderId="25" xfId="53" applyNumberFormat="1" applyFont="1" applyBorder="1" applyAlignment="1">
      <alignment horizont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/>
      <protection/>
    </xf>
    <xf numFmtId="0" fontId="54" fillId="0" borderId="20" xfId="53" applyFont="1" applyFill="1" applyBorder="1" applyAlignment="1">
      <alignment horizontal="center" vertical="center"/>
      <protection/>
    </xf>
    <xf numFmtId="0" fontId="54" fillId="0" borderId="21" xfId="53" applyFont="1" applyFill="1" applyBorder="1" applyAlignment="1">
      <alignment horizontal="center" vertical="center"/>
      <protection/>
    </xf>
    <xf numFmtId="0" fontId="54" fillId="0" borderId="22" xfId="53" applyFont="1" applyFill="1" applyBorder="1" applyAlignment="1">
      <alignment horizontal="center" vertical="center"/>
      <protection/>
    </xf>
    <xf numFmtId="0" fontId="54" fillId="0" borderId="23" xfId="53" applyFont="1" applyFill="1" applyBorder="1" applyAlignment="1">
      <alignment horizontal="center" vertical="center"/>
      <protection/>
    </xf>
    <xf numFmtId="0" fontId="54" fillId="0" borderId="0" xfId="53" applyFont="1" applyFill="1" applyBorder="1" applyAlignment="1">
      <alignment horizontal="center" vertical="center"/>
      <protection/>
    </xf>
    <xf numFmtId="0" fontId="54" fillId="0" borderId="24" xfId="53" applyFont="1" applyFill="1" applyBorder="1" applyAlignment="1">
      <alignment horizontal="center" vertical="center"/>
      <protection/>
    </xf>
    <xf numFmtId="0" fontId="54" fillId="0" borderId="25" xfId="53" applyFont="1" applyFill="1" applyBorder="1" applyAlignment="1">
      <alignment horizontal="center" vertical="center"/>
      <protection/>
    </xf>
    <xf numFmtId="0" fontId="54" fillId="0" borderId="26" xfId="53" applyFont="1" applyFill="1" applyBorder="1" applyAlignment="1">
      <alignment horizontal="center" vertical="center"/>
      <protection/>
    </xf>
    <xf numFmtId="0" fontId="54" fillId="0" borderId="27" xfId="53" applyFont="1" applyFill="1" applyBorder="1" applyAlignment="1">
      <alignment horizontal="center" vertical="center"/>
      <protection/>
    </xf>
    <xf numFmtId="0" fontId="8" fillId="34" borderId="30" xfId="53" applyFont="1" applyFill="1" applyBorder="1" applyAlignment="1">
      <alignment horizontal="center"/>
      <protection/>
    </xf>
    <xf numFmtId="0" fontId="8" fillId="34" borderId="31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wrapText="1"/>
      <protection/>
    </xf>
    <xf numFmtId="0" fontId="7" fillId="0" borderId="17" xfId="53" applyFont="1" applyBorder="1" applyAlignment="1">
      <alignment horizontal="center"/>
      <protection/>
    </xf>
    <xf numFmtId="4" fontId="53" fillId="0" borderId="17" xfId="53" applyNumberFormat="1" applyFont="1" applyBorder="1" applyAlignment="1">
      <alignment horizontal="center"/>
      <protection/>
    </xf>
    <xf numFmtId="4" fontId="53" fillId="0" borderId="15" xfId="53" applyNumberFormat="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" fontId="8" fillId="34" borderId="30" xfId="53" applyNumberFormat="1" applyFont="1" applyFill="1" applyBorder="1" applyAlignment="1">
      <alignment/>
      <protection/>
    </xf>
    <xf numFmtId="0" fontId="0" fillId="0" borderId="16" xfId="0" applyBorder="1" applyAlignment="1">
      <alignment horizontal="center" vertical="center"/>
    </xf>
    <xf numFmtId="4" fontId="3" fillId="37" borderId="10" xfId="53" applyNumberFormat="1" applyFont="1" applyFill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115" zoomScaleNormal="115" zoomScalePageLayoutView="0" workbookViewId="0" topLeftCell="A1">
      <pane ySplit="8" topLeftCell="A36" activePane="bottomLeft" state="frozen"/>
      <selection pane="topLeft" activeCell="A1" sqref="A1"/>
      <selection pane="bottomLeft" activeCell="A10" sqref="A10:A1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11.375" style="1" customWidth="1"/>
    <col min="7" max="7" width="11.75390625" style="1" customWidth="1"/>
    <col min="8" max="8" width="11.625" style="1" customWidth="1"/>
    <col min="9" max="9" width="10.125" style="1" customWidth="1"/>
    <col min="10" max="10" width="7.25390625" style="1" customWidth="1"/>
    <col min="11" max="11" width="6.875" style="1" customWidth="1"/>
    <col min="12" max="12" width="10.375" style="1" customWidth="1"/>
    <col min="13" max="13" width="10.00390625" style="1" customWidth="1"/>
    <col min="14" max="15" width="8.125" style="1" customWidth="1"/>
    <col min="16" max="16" width="10.125" style="1" customWidth="1"/>
    <col min="17" max="16384" width="10.25390625" style="1" customWidth="1"/>
  </cols>
  <sheetData>
    <row r="1" spans="1:16" ht="29.2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 customHeight="1">
      <c r="A2" s="68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68" t="s">
        <v>6</v>
      </c>
      <c r="G2" s="68"/>
      <c r="H2" s="68" t="s">
        <v>7</v>
      </c>
      <c r="I2" s="68"/>
      <c r="J2" s="68"/>
      <c r="K2" s="68"/>
      <c r="L2" s="68"/>
      <c r="M2" s="68"/>
      <c r="N2" s="68"/>
      <c r="O2" s="68"/>
      <c r="P2" s="68"/>
    </row>
    <row r="3" spans="1:16" ht="11.25">
      <c r="A3" s="68"/>
      <c r="B3" s="68"/>
      <c r="C3" s="69"/>
      <c r="D3" s="69"/>
      <c r="E3" s="69"/>
      <c r="F3" s="69" t="s">
        <v>8</v>
      </c>
      <c r="G3" s="69" t="s">
        <v>9</v>
      </c>
      <c r="H3" s="68" t="s">
        <v>10</v>
      </c>
      <c r="I3" s="68"/>
      <c r="J3" s="68"/>
      <c r="K3" s="68"/>
      <c r="L3" s="68"/>
      <c r="M3" s="68"/>
      <c r="N3" s="68"/>
      <c r="O3" s="68"/>
      <c r="P3" s="68"/>
    </row>
    <row r="4" spans="1:16" ht="9" customHeight="1">
      <c r="A4" s="68"/>
      <c r="B4" s="68"/>
      <c r="C4" s="69"/>
      <c r="D4" s="69"/>
      <c r="E4" s="69"/>
      <c r="F4" s="69"/>
      <c r="G4" s="69"/>
      <c r="H4" s="69" t="s">
        <v>11</v>
      </c>
      <c r="I4" s="68" t="s">
        <v>12</v>
      </c>
      <c r="J4" s="68"/>
      <c r="K4" s="68"/>
      <c r="L4" s="68"/>
      <c r="M4" s="68"/>
      <c r="N4" s="68"/>
      <c r="O4" s="68"/>
      <c r="P4" s="68"/>
    </row>
    <row r="5" spans="1:16" ht="14.25" customHeight="1">
      <c r="A5" s="68"/>
      <c r="B5" s="68"/>
      <c r="C5" s="69"/>
      <c r="D5" s="69"/>
      <c r="E5" s="69"/>
      <c r="F5" s="69"/>
      <c r="G5" s="69"/>
      <c r="H5" s="69"/>
      <c r="I5" s="68" t="s">
        <v>13</v>
      </c>
      <c r="J5" s="68"/>
      <c r="K5" s="68"/>
      <c r="L5" s="68"/>
      <c r="M5" s="68" t="s">
        <v>14</v>
      </c>
      <c r="N5" s="68"/>
      <c r="O5" s="68"/>
      <c r="P5" s="68"/>
    </row>
    <row r="6" spans="1:16" ht="10.5" customHeight="1">
      <c r="A6" s="68"/>
      <c r="B6" s="68"/>
      <c r="C6" s="69"/>
      <c r="D6" s="69"/>
      <c r="E6" s="69"/>
      <c r="F6" s="69"/>
      <c r="G6" s="69"/>
      <c r="H6" s="69"/>
      <c r="I6" s="69" t="s">
        <v>15</v>
      </c>
      <c r="J6" s="68" t="s">
        <v>16</v>
      </c>
      <c r="K6" s="68"/>
      <c r="L6" s="68"/>
      <c r="M6" s="69" t="s">
        <v>42</v>
      </c>
      <c r="N6" s="69" t="s">
        <v>16</v>
      </c>
      <c r="O6" s="69"/>
      <c r="P6" s="69"/>
    </row>
    <row r="7" spans="1:16" ht="27" customHeight="1">
      <c r="A7" s="68"/>
      <c r="B7" s="68"/>
      <c r="C7" s="69"/>
      <c r="D7" s="69"/>
      <c r="E7" s="69"/>
      <c r="F7" s="69"/>
      <c r="G7" s="69"/>
      <c r="H7" s="69"/>
      <c r="I7" s="69"/>
      <c r="J7" s="2" t="s">
        <v>17</v>
      </c>
      <c r="K7" s="2" t="s">
        <v>18</v>
      </c>
      <c r="L7" s="2" t="s">
        <v>19</v>
      </c>
      <c r="M7" s="69"/>
      <c r="N7" s="23" t="s">
        <v>17</v>
      </c>
      <c r="O7" s="2" t="s">
        <v>18</v>
      </c>
      <c r="P7" s="2" t="s">
        <v>20</v>
      </c>
    </row>
    <row r="8" spans="1:16" ht="21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24">
        <v>14</v>
      </c>
      <c r="O8" s="3">
        <v>15</v>
      </c>
      <c r="P8" s="3">
        <v>16</v>
      </c>
    </row>
    <row r="9" spans="1:16" s="6" customFormat="1" ht="33" customHeight="1">
      <c r="A9" s="4">
        <v>1</v>
      </c>
      <c r="B9" s="5" t="s">
        <v>21</v>
      </c>
      <c r="C9" s="66" t="s">
        <v>0</v>
      </c>
      <c r="D9" s="67"/>
      <c r="E9" s="22">
        <f>E23+E32+E40+E48+E55</f>
        <v>4201376.08</v>
      </c>
      <c r="F9" s="22">
        <f>F23+F32+F40+F48+F55</f>
        <v>1576799.33</v>
      </c>
      <c r="G9" s="22">
        <f>G23+G32+G40+G48+G55</f>
        <v>2624576.75</v>
      </c>
      <c r="H9" s="22">
        <f>I9+M9</f>
        <v>1760557.76</v>
      </c>
      <c r="I9" s="22">
        <f>J9+K9+L9</f>
        <v>967594.76</v>
      </c>
      <c r="J9" s="22">
        <f>J23+J32+J40+J48</f>
        <v>0</v>
      </c>
      <c r="K9" s="22">
        <f>K23+K32+K40+K48</f>
        <v>0</v>
      </c>
      <c r="L9" s="22">
        <f>L23+L32+L40+L48+L55</f>
        <v>967594.76</v>
      </c>
      <c r="M9" s="22">
        <f>N9+O9+P9</f>
        <v>792963</v>
      </c>
      <c r="N9" s="75">
        <f>N23+N32+N40+N48</f>
        <v>0</v>
      </c>
      <c r="O9" s="22">
        <f>O23+O32+O40+O48</f>
        <v>0</v>
      </c>
      <c r="P9" s="22">
        <f>P23+P32+P40+P48+P55</f>
        <v>792963</v>
      </c>
    </row>
    <row r="10" spans="1:16" ht="11.25" customHeight="1">
      <c r="A10" s="55" t="s">
        <v>22</v>
      </c>
      <c r="B10" s="21" t="s">
        <v>23</v>
      </c>
      <c r="C10" s="36" t="s">
        <v>34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</row>
    <row r="11" spans="1:16" ht="11.25" customHeight="1">
      <c r="A11" s="55"/>
      <c r="B11" s="21" t="s">
        <v>24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11.25" customHeight="1">
      <c r="A12" s="55"/>
      <c r="B12" s="21" t="s">
        <v>25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10.5" customHeight="1">
      <c r="A13" s="55"/>
      <c r="B13" s="21" t="s">
        <v>26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6" ht="17.25" customHeight="1">
      <c r="A14" s="55"/>
      <c r="B14" s="8" t="s">
        <v>29</v>
      </c>
      <c r="C14" s="8"/>
      <c r="D14" s="9" t="s">
        <v>35</v>
      </c>
      <c r="E14" s="18">
        <f>SUM(E15:E18)</f>
        <v>1041364.9</v>
      </c>
      <c r="F14" s="18">
        <f>SUM(F15:F18)</f>
        <v>449744.9</v>
      </c>
      <c r="G14" s="18">
        <f>SUM(G15:G18)</f>
        <v>591620</v>
      </c>
      <c r="H14" s="18">
        <f>I14+M14</f>
        <v>600000</v>
      </c>
      <c r="I14" s="18">
        <f>J14+K14+L14</f>
        <v>218220</v>
      </c>
      <c r="J14" s="18"/>
      <c r="K14" s="18"/>
      <c r="L14" s="18">
        <v>218220</v>
      </c>
      <c r="M14" s="18">
        <f>N14+O14+P14</f>
        <v>381780</v>
      </c>
      <c r="N14" s="25"/>
      <c r="O14" s="18"/>
      <c r="P14" s="18">
        <v>381780</v>
      </c>
    </row>
    <row r="15" spans="1:16" ht="11.25">
      <c r="A15" s="55"/>
      <c r="B15" s="7" t="s">
        <v>54</v>
      </c>
      <c r="C15" s="56"/>
      <c r="D15" s="56"/>
      <c r="E15" s="19">
        <f>F15+G15</f>
        <v>41364.9</v>
      </c>
      <c r="F15" s="19">
        <v>41364.9</v>
      </c>
      <c r="G15" s="19">
        <v>0</v>
      </c>
      <c r="H15" s="52"/>
      <c r="I15" s="52"/>
      <c r="J15" s="52"/>
      <c r="K15" s="52"/>
      <c r="L15" s="52"/>
      <c r="M15" s="52"/>
      <c r="N15" s="53"/>
      <c r="O15" s="52"/>
      <c r="P15" s="52"/>
    </row>
    <row r="16" spans="1:16" ht="13.5" customHeight="1">
      <c r="A16" s="55"/>
      <c r="B16" s="7" t="s">
        <v>53</v>
      </c>
      <c r="C16" s="56"/>
      <c r="D16" s="56"/>
      <c r="E16" s="19">
        <v>0</v>
      </c>
      <c r="F16" s="19">
        <v>0</v>
      </c>
      <c r="G16" s="19">
        <v>0</v>
      </c>
      <c r="H16" s="52"/>
      <c r="I16" s="52"/>
      <c r="J16" s="52"/>
      <c r="K16" s="52"/>
      <c r="L16" s="52"/>
      <c r="M16" s="52"/>
      <c r="N16" s="53"/>
      <c r="O16" s="52"/>
      <c r="P16" s="52"/>
    </row>
    <row r="17" spans="1:16" ht="14.25" customHeight="1">
      <c r="A17" s="55"/>
      <c r="B17" s="11" t="s">
        <v>31</v>
      </c>
      <c r="C17" s="56"/>
      <c r="D17" s="56"/>
      <c r="E17" s="18">
        <f>F17+G17</f>
        <v>600000</v>
      </c>
      <c r="F17" s="18">
        <v>218220</v>
      </c>
      <c r="G17" s="18">
        <v>381780</v>
      </c>
      <c r="H17" s="52"/>
      <c r="I17" s="52"/>
      <c r="J17" s="52"/>
      <c r="K17" s="52"/>
      <c r="L17" s="52"/>
      <c r="M17" s="52"/>
      <c r="N17" s="53"/>
      <c r="O17" s="52"/>
      <c r="P17" s="52"/>
    </row>
    <row r="18" spans="1:16" ht="12" customHeight="1">
      <c r="A18" s="55"/>
      <c r="B18" s="7" t="s">
        <v>37</v>
      </c>
      <c r="C18" s="56"/>
      <c r="D18" s="56"/>
      <c r="E18" s="19">
        <f>F18+G18</f>
        <v>400000</v>
      </c>
      <c r="F18" s="19">
        <v>190160</v>
      </c>
      <c r="G18" s="19">
        <v>209840</v>
      </c>
      <c r="H18" s="52"/>
      <c r="I18" s="52"/>
      <c r="J18" s="52"/>
      <c r="K18" s="52"/>
      <c r="L18" s="52"/>
      <c r="M18" s="52"/>
      <c r="N18" s="54"/>
      <c r="O18" s="52"/>
      <c r="P18" s="52"/>
    </row>
    <row r="19" spans="1:16" ht="9" customHeight="1">
      <c r="A19" s="31" t="s">
        <v>27</v>
      </c>
      <c r="B19" s="21" t="s">
        <v>23</v>
      </c>
      <c r="C19" s="36" t="s">
        <v>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16" ht="9" customHeight="1">
      <c r="A20" s="47"/>
      <c r="B20" s="21" t="s">
        <v>24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ht="10.5" customHeight="1">
      <c r="A21" s="47"/>
      <c r="B21" s="21" t="s">
        <v>25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7.5" customHeight="1">
      <c r="A22" s="47"/>
      <c r="B22" s="21" t="s">
        <v>26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5" customHeight="1">
      <c r="A23" s="47"/>
      <c r="B23" s="8" t="s">
        <v>29</v>
      </c>
      <c r="C23" s="8"/>
      <c r="D23" s="9" t="s">
        <v>30</v>
      </c>
      <c r="E23" s="17">
        <f>SUM(E24:E27)</f>
        <v>928821</v>
      </c>
      <c r="F23" s="17">
        <f>SUM(F24:F27)</f>
        <v>514016</v>
      </c>
      <c r="G23" s="17">
        <f aca="true" t="shared" si="0" ref="G23:P23">SUM(G24:G27)</f>
        <v>414805</v>
      </c>
      <c r="H23" s="17">
        <v>28821</v>
      </c>
      <c r="I23" s="17">
        <v>28821</v>
      </c>
      <c r="J23" s="17">
        <f t="shared" si="0"/>
        <v>0</v>
      </c>
      <c r="K23" s="17">
        <f t="shared" si="0"/>
        <v>0</v>
      </c>
      <c r="L23" s="17">
        <v>28821</v>
      </c>
      <c r="M23" s="17">
        <f t="shared" si="0"/>
        <v>0</v>
      </c>
      <c r="N23" s="17">
        <f t="shared" si="0"/>
        <v>0</v>
      </c>
      <c r="O23" s="17">
        <f t="shared" si="0"/>
        <v>0</v>
      </c>
      <c r="P23" s="17">
        <f t="shared" si="0"/>
        <v>0</v>
      </c>
    </row>
    <row r="24" spans="1:16" ht="11.25">
      <c r="A24" s="47"/>
      <c r="B24" s="7" t="s">
        <v>54</v>
      </c>
      <c r="C24" s="71"/>
      <c r="D24" s="71"/>
      <c r="E24" s="26">
        <f>F24+G24</f>
        <v>0</v>
      </c>
      <c r="F24" s="26">
        <f>22400-22400</f>
        <v>0</v>
      </c>
      <c r="G24" s="26">
        <v>0</v>
      </c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1.25">
      <c r="A25" s="47"/>
      <c r="B25" s="10" t="s">
        <v>53</v>
      </c>
      <c r="C25" s="45"/>
      <c r="D25" s="45"/>
      <c r="E25" s="26">
        <v>0</v>
      </c>
      <c r="F25" s="26">
        <v>0</v>
      </c>
      <c r="G25" s="26">
        <v>0</v>
      </c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4.25" customHeight="1">
      <c r="A26" s="47"/>
      <c r="B26" s="11" t="s">
        <v>31</v>
      </c>
      <c r="C26" s="45"/>
      <c r="D26" s="45"/>
      <c r="E26" s="17">
        <f>F26+G26</f>
        <v>28821</v>
      </c>
      <c r="F26" s="18">
        <v>28821</v>
      </c>
      <c r="G26" s="17">
        <v>0</v>
      </c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3.5" customHeight="1">
      <c r="A27" s="76"/>
      <c r="B27" s="7" t="s">
        <v>37</v>
      </c>
      <c r="C27" s="74"/>
      <c r="D27" s="74"/>
      <c r="E27" s="19">
        <f>F27+G27</f>
        <v>900000</v>
      </c>
      <c r="F27" s="19">
        <v>485195</v>
      </c>
      <c r="G27" s="19">
        <v>414805</v>
      </c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9.75" customHeight="1">
      <c r="A28" s="55" t="s">
        <v>44</v>
      </c>
      <c r="B28" s="21" t="s">
        <v>23</v>
      </c>
      <c r="C28" s="57" t="s">
        <v>33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6" ht="9.75" customHeight="1">
      <c r="A29" s="55"/>
      <c r="B29" s="21" t="s">
        <v>24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9.75" customHeight="1">
      <c r="A30" s="55"/>
      <c r="B30" s="21" t="s">
        <v>25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</row>
    <row r="31" spans="1:16" ht="9.75" customHeight="1">
      <c r="A31" s="55"/>
      <c r="B31" s="21" t="s">
        <v>26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7.25" customHeight="1">
      <c r="A32" s="55"/>
      <c r="B32" s="8" t="s">
        <v>29</v>
      </c>
      <c r="C32" s="8"/>
      <c r="D32" s="9" t="s">
        <v>30</v>
      </c>
      <c r="E32" s="18">
        <f>SUM(E33:E35)</f>
        <v>473009.5</v>
      </c>
      <c r="F32" s="18">
        <f>SUM(F33:F35)</f>
        <v>211032.5</v>
      </c>
      <c r="G32" s="18">
        <f>SUM(G33:G35)</f>
        <v>261977</v>
      </c>
      <c r="H32" s="18">
        <f>I32+M32</f>
        <v>459924.76</v>
      </c>
      <c r="I32" s="18">
        <f>J32+K32+L32</f>
        <v>197947.76</v>
      </c>
      <c r="J32" s="18"/>
      <c r="K32" s="18"/>
      <c r="L32" s="18">
        <v>197947.76</v>
      </c>
      <c r="M32" s="18">
        <f>N32+O32+P32</f>
        <v>261977</v>
      </c>
      <c r="N32" s="25"/>
      <c r="O32" s="18"/>
      <c r="P32" s="18">
        <v>261977</v>
      </c>
    </row>
    <row r="33" spans="1:16" ht="16.5" customHeight="1">
      <c r="A33" s="55"/>
      <c r="B33" s="7" t="s">
        <v>54</v>
      </c>
      <c r="C33" s="56"/>
      <c r="D33" s="56"/>
      <c r="E33" s="19">
        <v>13084.74</v>
      </c>
      <c r="F33" s="19">
        <v>13084.74</v>
      </c>
      <c r="G33" s="19">
        <v>0</v>
      </c>
      <c r="H33" s="52"/>
      <c r="I33" s="52"/>
      <c r="J33" s="52"/>
      <c r="K33" s="52"/>
      <c r="L33" s="52"/>
      <c r="M33" s="52"/>
      <c r="N33" s="53"/>
      <c r="O33" s="52"/>
      <c r="P33" s="52"/>
    </row>
    <row r="34" spans="1:16" ht="15.75" customHeight="1">
      <c r="A34" s="55"/>
      <c r="B34" s="7" t="s">
        <v>53</v>
      </c>
      <c r="C34" s="56"/>
      <c r="D34" s="56"/>
      <c r="E34" s="20">
        <v>0</v>
      </c>
      <c r="F34" s="20">
        <v>0</v>
      </c>
      <c r="G34" s="20">
        <v>0</v>
      </c>
      <c r="H34" s="52"/>
      <c r="I34" s="52"/>
      <c r="J34" s="52"/>
      <c r="K34" s="52"/>
      <c r="L34" s="52"/>
      <c r="M34" s="52"/>
      <c r="N34" s="53"/>
      <c r="O34" s="52"/>
      <c r="P34" s="52"/>
    </row>
    <row r="35" spans="1:16" ht="15" customHeight="1">
      <c r="A35" s="55"/>
      <c r="B35" s="11" t="s">
        <v>31</v>
      </c>
      <c r="C35" s="56"/>
      <c r="D35" s="56"/>
      <c r="E35" s="18">
        <f>F35+G35</f>
        <v>459924.76</v>
      </c>
      <c r="F35" s="18">
        <v>197947.76</v>
      </c>
      <c r="G35" s="18">
        <v>261977</v>
      </c>
      <c r="H35" s="52"/>
      <c r="I35" s="52"/>
      <c r="J35" s="52"/>
      <c r="K35" s="52"/>
      <c r="L35" s="52"/>
      <c r="M35" s="52"/>
      <c r="N35" s="54"/>
      <c r="O35" s="52"/>
      <c r="P35" s="52"/>
    </row>
    <row r="36" spans="1:16" ht="10.5" customHeight="1">
      <c r="A36" s="55" t="s">
        <v>32</v>
      </c>
      <c r="B36" s="21" t="s">
        <v>23</v>
      </c>
      <c r="C36" s="36" t="s">
        <v>43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ht="10.5" customHeight="1">
      <c r="A37" s="55"/>
      <c r="B37" s="21" t="s">
        <v>24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ht="9.75" customHeight="1">
      <c r="A38" s="55"/>
      <c r="B38" s="21" t="s">
        <v>25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6" ht="9.75" customHeight="1">
      <c r="A39" s="55"/>
      <c r="B39" s="21" t="s">
        <v>26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1:16" ht="17.25" customHeight="1">
      <c r="A40" s="55"/>
      <c r="B40" s="8" t="s">
        <v>29</v>
      </c>
      <c r="C40" s="8"/>
      <c r="D40" s="9" t="s">
        <v>30</v>
      </c>
      <c r="E40" s="18">
        <f>SUM(E41:E43)</f>
        <v>929690.58</v>
      </c>
      <c r="F40" s="18">
        <f>SUM(F41:F43)</f>
        <v>398704.58</v>
      </c>
      <c r="G40" s="18">
        <f>SUM(G41:G43)</f>
        <v>530986</v>
      </c>
      <c r="H40" s="18">
        <f>I40+P40</f>
        <v>900728.5</v>
      </c>
      <c r="I40" s="18">
        <v>369742.5</v>
      </c>
      <c r="J40" s="18"/>
      <c r="K40" s="18"/>
      <c r="L40" s="18">
        <v>530986</v>
      </c>
      <c r="M40" s="18">
        <f>N40+O40+P40</f>
        <v>530986</v>
      </c>
      <c r="N40" s="25"/>
      <c r="O40" s="18"/>
      <c r="P40" s="18">
        <v>530986</v>
      </c>
    </row>
    <row r="41" spans="1:16" ht="11.25">
      <c r="A41" s="55"/>
      <c r="B41" s="7" t="s">
        <v>54</v>
      </c>
      <c r="C41" s="56"/>
      <c r="D41" s="56"/>
      <c r="E41" s="19">
        <f>F41+G41</f>
        <v>28962.08</v>
      </c>
      <c r="F41" s="19">
        <v>28962.08</v>
      </c>
      <c r="G41" s="19">
        <v>0</v>
      </c>
      <c r="H41" s="52"/>
      <c r="I41" s="52"/>
      <c r="J41" s="52"/>
      <c r="K41" s="52"/>
      <c r="L41" s="52"/>
      <c r="M41" s="52"/>
      <c r="N41" s="53"/>
      <c r="O41" s="52"/>
      <c r="P41" s="52"/>
    </row>
    <row r="42" spans="1:16" ht="17.25" customHeight="1">
      <c r="A42" s="55"/>
      <c r="B42" s="7" t="s">
        <v>53</v>
      </c>
      <c r="C42" s="56"/>
      <c r="D42" s="56"/>
      <c r="E42" s="20">
        <v>0</v>
      </c>
      <c r="F42" s="20">
        <v>0</v>
      </c>
      <c r="G42" s="20">
        <v>0</v>
      </c>
      <c r="H42" s="52"/>
      <c r="I42" s="52"/>
      <c r="J42" s="52"/>
      <c r="K42" s="52"/>
      <c r="L42" s="52"/>
      <c r="M42" s="52"/>
      <c r="N42" s="53"/>
      <c r="O42" s="52"/>
      <c r="P42" s="52"/>
    </row>
    <row r="43" spans="1:16" ht="18.75" customHeight="1">
      <c r="A43" s="55"/>
      <c r="B43" s="11" t="s">
        <v>31</v>
      </c>
      <c r="C43" s="56"/>
      <c r="D43" s="56"/>
      <c r="E43" s="18">
        <f>F43+G43</f>
        <v>900728.5</v>
      </c>
      <c r="F43" s="18">
        <v>369742.5</v>
      </c>
      <c r="G43" s="18">
        <v>530986</v>
      </c>
      <c r="H43" s="52"/>
      <c r="I43" s="52"/>
      <c r="J43" s="52"/>
      <c r="K43" s="52"/>
      <c r="L43" s="52"/>
      <c r="M43" s="52"/>
      <c r="N43" s="54"/>
      <c r="O43" s="52"/>
      <c r="P43" s="52"/>
    </row>
    <row r="44" spans="1:16" ht="15" customHeight="1">
      <c r="A44" s="31" t="s">
        <v>48</v>
      </c>
      <c r="B44" s="21" t="s">
        <v>23</v>
      </c>
      <c r="C44" s="36" t="s">
        <v>56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11.25" customHeight="1">
      <c r="A45" s="47"/>
      <c r="B45" s="21" t="s">
        <v>24</v>
      </c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</row>
    <row r="46" spans="1:16" ht="11.25" customHeight="1">
      <c r="A46" s="47"/>
      <c r="B46" s="21" t="s">
        <v>25</v>
      </c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0.5" customHeight="1">
      <c r="A47" s="47"/>
      <c r="B47" s="21" t="s">
        <v>26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</row>
    <row r="48" spans="1:16" ht="17.25" customHeight="1">
      <c r="A48" s="47"/>
      <c r="B48" s="8" t="s">
        <v>29</v>
      </c>
      <c r="C48" s="8"/>
      <c r="D48" s="9" t="s">
        <v>57</v>
      </c>
      <c r="E48" s="18">
        <f>SUM(E49:E50)</f>
        <v>900000</v>
      </c>
      <c r="F48" s="18">
        <f>SUM(F49:F50)</f>
        <v>307568</v>
      </c>
      <c r="G48" s="18">
        <f>SUM(G49:G50)</f>
        <v>592432</v>
      </c>
      <c r="H48" s="18">
        <f>I48+M48</f>
        <v>200000</v>
      </c>
      <c r="I48" s="18">
        <v>200000</v>
      </c>
      <c r="J48" s="18"/>
      <c r="K48" s="18"/>
      <c r="L48" s="18">
        <v>200000</v>
      </c>
      <c r="M48" s="18">
        <f>N48+O48+P48</f>
        <v>0</v>
      </c>
      <c r="N48" s="25"/>
      <c r="O48" s="18"/>
      <c r="P48" s="18">
        <v>0</v>
      </c>
    </row>
    <row r="49" spans="1:16" ht="9.75" customHeight="1">
      <c r="A49" s="47"/>
      <c r="B49" s="11" t="s">
        <v>31</v>
      </c>
      <c r="C49" s="45"/>
      <c r="D49" s="45"/>
      <c r="E49" s="18">
        <f>F49+G49</f>
        <v>200000</v>
      </c>
      <c r="F49" s="18">
        <v>200000</v>
      </c>
      <c r="G49" s="18">
        <v>0</v>
      </c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1.25">
      <c r="A50" s="48"/>
      <c r="B50" s="7" t="s">
        <v>37</v>
      </c>
      <c r="C50" s="46"/>
      <c r="D50" s="46"/>
      <c r="E50" s="19">
        <f>F50+G50</f>
        <v>700000</v>
      </c>
      <c r="F50" s="19">
        <v>107568</v>
      </c>
      <c r="G50" s="19">
        <v>592432</v>
      </c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1.25" customHeight="1">
      <c r="A51" s="31" t="s">
        <v>55</v>
      </c>
      <c r="B51" s="21" t="s">
        <v>23</v>
      </c>
      <c r="C51" s="36" t="s">
        <v>46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1:16" ht="11.25" customHeight="1">
      <c r="A52" s="47"/>
      <c r="B52" s="21" t="s">
        <v>24</v>
      </c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1:16" ht="11.25" customHeight="1">
      <c r="A53" s="47"/>
      <c r="B53" s="21" t="s">
        <v>25</v>
      </c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1:16" ht="10.5" customHeight="1">
      <c r="A54" s="47"/>
      <c r="B54" s="21" t="s">
        <v>26</v>
      </c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</row>
    <row r="55" spans="1:16" ht="17.25" customHeight="1">
      <c r="A55" s="47"/>
      <c r="B55" s="8" t="s">
        <v>29</v>
      </c>
      <c r="C55" s="8"/>
      <c r="D55" s="9" t="s">
        <v>47</v>
      </c>
      <c r="E55" s="18">
        <f>SUM(E56:E57)</f>
        <v>969855</v>
      </c>
      <c r="F55" s="18">
        <f>SUM(F56:F57)</f>
        <v>145478.25</v>
      </c>
      <c r="G55" s="18">
        <f>SUM(G56:G57)</f>
        <v>824376.75</v>
      </c>
      <c r="H55" s="18">
        <v>9840</v>
      </c>
      <c r="I55" s="18">
        <v>9840</v>
      </c>
      <c r="J55" s="18"/>
      <c r="K55" s="18"/>
      <c r="L55" s="18">
        <v>9840</v>
      </c>
      <c r="M55" s="18">
        <f>N55+O55+P55</f>
        <v>0</v>
      </c>
      <c r="N55" s="25"/>
      <c r="O55" s="18"/>
      <c r="P55" s="18">
        <v>0</v>
      </c>
    </row>
    <row r="56" spans="1:16" ht="11.25" customHeight="1">
      <c r="A56" s="47"/>
      <c r="B56" s="7" t="s">
        <v>36</v>
      </c>
      <c r="C56" s="45"/>
      <c r="D56" s="45"/>
      <c r="E56" s="18">
        <v>9840</v>
      </c>
      <c r="F56" s="18">
        <v>9840</v>
      </c>
      <c r="G56" s="18">
        <v>0</v>
      </c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1.25">
      <c r="A57" s="48"/>
      <c r="B57" s="7" t="s">
        <v>37</v>
      </c>
      <c r="C57" s="46"/>
      <c r="D57" s="46"/>
      <c r="E57" s="19">
        <v>960015</v>
      </c>
      <c r="F57" s="19">
        <v>135638.25</v>
      </c>
      <c r="G57" s="19">
        <v>824376.75</v>
      </c>
      <c r="H57" s="30"/>
      <c r="I57" s="30"/>
      <c r="J57" s="30"/>
      <c r="K57" s="30"/>
      <c r="L57" s="30"/>
      <c r="M57" s="30"/>
      <c r="N57" s="30"/>
      <c r="O57" s="30"/>
      <c r="P57" s="30"/>
    </row>
    <row r="58" spans="1:19" s="14" customFormat="1" ht="30.75" customHeight="1">
      <c r="A58" s="4">
        <v>2</v>
      </c>
      <c r="B58" s="12" t="s">
        <v>49</v>
      </c>
      <c r="C58" s="34" t="s">
        <v>0</v>
      </c>
      <c r="D58" s="35"/>
      <c r="E58" s="28">
        <f aca="true" t="shared" si="1" ref="E58:P58">E63</f>
        <v>16419</v>
      </c>
      <c r="F58" s="28">
        <f t="shared" si="1"/>
        <v>3819</v>
      </c>
      <c r="G58" s="28">
        <f t="shared" si="1"/>
        <v>12600</v>
      </c>
      <c r="H58" s="28">
        <f t="shared" si="1"/>
        <v>16419</v>
      </c>
      <c r="I58" s="28">
        <f t="shared" si="1"/>
        <v>3819</v>
      </c>
      <c r="J58" s="28">
        <f t="shared" si="1"/>
        <v>0</v>
      </c>
      <c r="K58" s="28">
        <f t="shared" si="1"/>
        <v>0</v>
      </c>
      <c r="L58" s="28">
        <f t="shared" si="1"/>
        <v>3819</v>
      </c>
      <c r="M58" s="28">
        <f t="shared" si="1"/>
        <v>12600</v>
      </c>
      <c r="N58" s="28">
        <f t="shared" si="1"/>
        <v>0</v>
      </c>
      <c r="O58" s="28">
        <f t="shared" si="1"/>
        <v>0</v>
      </c>
      <c r="P58" s="28">
        <f t="shared" si="1"/>
        <v>12600</v>
      </c>
      <c r="Q58" s="13"/>
      <c r="R58" s="13"/>
      <c r="S58" s="13"/>
    </row>
    <row r="59" spans="1:16" ht="11.25">
      <c r="A59" s="31" t="s">
        <v>51</v>
      </c>
      <c r="B59" s="21" t="s">
        <v>23</v>
      </c>
      <c r="C59" s="36" t="s">
        <v>50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1:16" ht="11.25">
      <c r="A60" s="32"/>
      <c r="B60" s="21" t="s">
        <v>24</v>
      </c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1:16" ht="11.25">
      <c r="A61" s="32"/>
      <c r="B61" s="21" t="s">
        <v>25</v>
      </c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</row>
    <row r="62" spans="1:16" ht="9.75" customHeight="1">
      <c r="A62" s="32"/>
      <c r="B62" s="21" t="s">
        <v>26</v>
      </c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</row>
    <row r="63" spans="1:16" ht="27" customHeight="1">
      <c r="A63" s="32"/>
      <c r="B63" s="8" t="s">
        <v>29</v>
      </c>
      <c r="C63" s="8"/>
      <c r="D63" s="27" t="s">
        <v>52</v>
      </c>
      <c r="E63" s="18">
        <f>SUM(E64:E65)</f>
        <v>16419</v>
      </c>
      <c r="F63" s="18">
        <f>SUM(F64:F65)</f>
        <v>3819</v>
      </c>
      <c r="G63" s="18">
        <v>12600</v>
      </c>
      <c r="H63" s="18">
        <v>16419</v>
      </c>
      <c r="I63" s="18">
        <v>3819</v>
      </c>
      <c r="J63" s="18"/>
      <c r="K63" s="18"/>
      <c r="L63" s="18">
        <v>3819</v>
      </c>
      <c r="M63" s="18">
        <f>N63+O63+P63</f>
        <v>12600</v>
      </c>
      <c r="N63" s="25"/>
      <c r="O63" s="18"/>
      <c r="P63" s="18">
        <v>12600</v>
      </c>
    </row>
    <row r="64" spans="1:16" ht="11.25" customHeight="1">
      <c r="A64" s="32"/>
      <c r="B64" s="7" t="s">
        <v>36</v>
      </c>
      <c r="C64" s="45"/>
      <c r="D64" s="45"/>
      <c r="E64" s="18">
        <v>16419</v>
      </c>
      <c r="F64" s="18">
        <v>3819</v>
      </c>
      <c r="G64" s="18">
        <v>12600</v>
      </c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1.25">
      <c r="A65" s="33"/>
      <c r="B65" s="7" t="s">
        <v>37</v>
      </c>
      <c r="C65" s="46"/>
      <c r="D65" s="46"/>
      <c r="E65" s="19">
        <v>0</v>
      </c>
      <c r="F65" s="19">
        <v>0</v>
      </c>
      <c r="G65" s="19">
        <v>0</v>
      </c>
      <c r="H65" s="30"/>
      <c r="I65" s="30"/>
      <c r="J65" s="30"/>
      <c r="K65" s="30"/>
      <c r="L65" s="30"/>
      <c r="M65" s="30"/>
      <c r="N65" s="30"/>
      <c r="O65" s="30"/>
      <c r="P65" s="30"/>
    </row>
    <row r="66" spans="1:16" s="6" customFormat="1" ht="24.75" customHeight="1">
      <c r="A66" s="49" t="s">
        <v>38</v>
      </c>
      <c r="B66" s="50"/>
      <c r="C66" s="49" t="s">
        <v>0</v>
      </c>
      <c r="D66" s="50"/>
      <c r="E66" s="77">
        <f>E58+E9</f>
        <v>4217795.08</v>
      </c>
      <c r="F66" s="77">
        <f>F58+F9</f>
        <v>1580618.33</v>
      </c>
      <c r="G66" s="77">
        <f>G58+G9</f>
        <v>2637176.75</v>
      </c>
      <c r="H66" s="77">
        <f>H58+H9</f>
        <v>1776976.76</v>
      </c>
      <c r="I66" s="77">
        <f>I58+I9</f>
        <v>971413.76</v>
      </c>
      <c r="J66" s="77">
        <f>J58+J9</f>
        <v>0</v>
      </c>
      <c r="K66" s="77">
        <f>K58+K9</f>
        <v>0</v>
      </c>
      <c r="L66" s="77">
        <f>L58+L9</f>
        <v>971413.76</v>
      </c>
      <c r="M66" s="77">
        <f>M58+M9</f>
        <v>805563</v>
      </c>
      <c r="N66" s="77">
        <f>N58+N9</f>
        <v>0</v>
      </c>
      <c r="O66" s="77">
        <f>O58+O9</f>
        <v>0</v>
      </c>
      <c r="P66" s="77">
        <f>P58+P9</f>
        <v>805563</v>
      </c>
    </row>
    <row r="67" spans="1:10" ht="11.25">
      <c r="A67" s="51" t="s">
        <v>39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6" ht="11.25">
      <c r="A68" s="1" t="s">
        <v>40</v>
      </c>
      <c r="P68" s="15"/>
    </row>
    <row r="69" ht="11.25">
      <c r="B69" s="1" t="s">
        <v>45</v>
      </c>
    </row>
    <row r="71" spans="7:9" ht="11.25">
      <c r="G71" s="16"/>
      <c r="H71" s="16"/>
      <c r="I71" s="6"/>
    </row>
    <row r="72" spans="7:9" ht="11.25">
      <c r="G72" s="16"/>
      <c r="H72" s="16"/>
      <c r="I72" s="6"/>
    </row>
  </sheetData>
  <sheetProtection/>
  <mergeCells count="115">
    <mergeCell ref="C24:C27"/>
    <mergeCell ref="D24:D27"/>
    <mergeCell ref="P24:P27"/>
    <mergeCell ref="O24:O27"/>
    <mergeCell ref="N24:N27"/>
    <mergeCell ref="M24:M27"/>
    <mergeCell ref="L24:L27"/>
    <mergeCell ref="K24:K27"/>
    <mergeCell ref="J24:J27"/>
    <mergeCell ref="I24:I27"/>
    <mergeCell ref="H24:H27"/>
    <mergeCell ref="A19:A27"/>
    <mergeCell ref="L15:L18"/>
    <mergeCell ref="M15:M18"/>
    <mergeCell ref="N15:N18"/>
    <mergeCell ref="O15:O18"/>
    <mergeCell ref="P15:P18"/>
    <mergeCell ref="A10:A18"/>
    <mergeCell ref="C15:C18"/>
    <mergeCell ref="D15:D18"/>
    <mergeCell ref="H15:H18"/>
    <mergeCell ref="I15:I18"/>
    <mergeCell ref="J15:J18"/>
    <mergeCell ref="K15:K18"/>
    <mergeCell ref="C10:P13"/>
    <mergeCell ref="A1:P1"/>
    <mergeCell ref="A2:A7"/>
    <mergeCell ref="B2:B7"/>
    <mergeCell ref="C2:C7"/>
    <mergeCell ref="D2:D7"/>
    <mergeCell ref="E2:E7"/>
    <mergeCell ref="F2:G2"/>
    <mergeCell ref="H2:P2"/>
    <mergeCell ref="F3:F7"/>
    <mergeCell ref="G3:G7"/>
    <mergeCell ref="H3:P3"/>
    <mergeCell ref="H4:H7"/>
    <mergeCell ref="I4:P4"/>
    <mergeCell ref="I5:L5"/>
    <mergeCell ref="M5:P5"/>
    <mergeCell ref="I6:I7"/>
    <mergeCell ref="J6:L6"/>
    <mergeCell ref="M6:M7"/>
    <mergeCell ref="N6:P6"/>
    <mergeCell ref="C9:D9"/>
    <mergeCell ref="C19:P22"/>
    <mergeCell ref="C28:P31"/>
    <mergeCell ref="A28:A35"/>
    <mergeCell ref="C33:C35"/>
    <mergeCell ref="D33:D35"/>
    <mergeCell ref="H33:H35"/>
    <mergeCell ref="I33:I35"/>
    <mergeCell ref="A36:A43"/>
    <mergeCell ref="C36:P39"/>
    <mergeCell ref="C41:C43"/>
    <mergeCell ref="D41:D43"/>
    <mergeCell ref="H41:H43"/>
    <mergeCell ref="I41:I43"/>
    <mergeCell ref="N33:N35"/>
    <mergeCell ref="O33:O35"/>
    <mergeCell ref="P33:P35"/>
    <mergeCell ref="P41:P43"/>
    <mergeCell ref="J33:J35"/>
    <mergeCell ref="K33:K35"/>
    <mergeCell ref="L33:L35"/>
    <mergeCell ref="M33:M35"/>
    <mergeCell ref="D49:D50"/>
    <mergeCell ref="H49:H50"/>
    <mergeCell ref="I49:I50"/>
    <mergeCell ref="M41:M43"/>
    <mergeCell ref="N41:N43"/>
    <mergeCell ref="O41:O43"/>
    <mergeCell ref="P49:P50"/>
    <mergeCell ref="J49:J50"/>
    <mergeCell ref="K49:K50"/>
    <mergeCell ref="L49:L50"/>
    <mergeCell ref="M49:M50"/>
    <mergeCell ref="N49:N50"/>
    <mergeCell ref="O49:O50"/>
    <mergeCell ref="N56:N57"/>
    <mergeCell ref="O56:O57"/>
    <mergeCell ref="A67:J67"/>
    <mergeCell ref="A66:B66"/>
    <mergeCell ref="J41:J43"/>
    <mergeCell ref="K41:K43"/>
    <mergeCell ref="L41:L43"/>
    <mergeCell ref="C44:P47"/>
    <mergeCell ref="A44:A50"/>
    <mergeCell ref="C49:C50"/>
    <mergeCell ref="I56:I57"/>
    <mergeCell ref="J56:J57"/>
    <mergeCell ref="K56:K57"/>
    <mergeCell ref="L56:L57"/>
    <mergeCell ref="M56:M57"/>
    <mergeCell ref="C66:D66"/>
    <mergeCell ref="K64:K65"/>
    <mergeCell ref="L64:L65"/>
    <mergeCell ref="M64:M65"/>
    <mergeCell ref="N64:N65"/>
    <mergeCell ref="P56:P57"/>
    <mergeCell ref="A51:A57"/>
    <mergeCell ref="C51:P54"/>
    <mergeCell ref="C56:C57"/>
    <mergeCell ref="D56:D57"/>
    <mergeCell ref="H56:H57"/>
    <mergeCell ref="O64:O65"/>
    <mergeCell ref="P64:P65"/>
    <mergeCell ref="A59:A65"/>
    <mergeCell ref="C58:D58"/>
    <mergeCell ref="C59:P62"/>
    <mergeCell ref="C64:C65"/>
    <mergeCell ref="D64:D65"/>
    <mergeCell ref="H64:H65"/>
    <mergeCell ref="I64:I65"/>
    <mergeCell ref="J64:J65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Piecki nr XLII/249/17 z dnia 30.10.2017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2017-11-03T12:24:02Z</cp:lastPrinted>
  <dcterms:created xsi:type="dcterms:W3CDTF">1998-12-09T13:02:10Z</dcterms:created>
  <dcterms:modified xsi:type="dcterms:W3CDTF">2017-11-03T12:37:44Z</dcterms:modified>
  <cp:category/>
  <cp:version/>
  <cp:contentType/>
  <cp:contentStatus/>
</cp:coreProperties>
</file>